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1.xml" ContentType="application/vnd.openxmlformats-officedocument.drawing+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5.xml" ContentType="application/vnd.openxmlformats-officedocument.drawing+xml"/>
  <Override PartName="/xl/charts/chart17.xml" ContentType="application/vnd.openxmlformats-officedocument.drawingml.chart+xml"/>
  <Override PartName="/xl/drawings/drawing26.xml" ContentType="application/vnd.openxmlformats-officedocument.drawing+xml"/>
  <Override PartName="/xl/charts/chart18.xml" ContentType="application/vnd.openxmlformats-officedocument.drawingml.chart+xml"/>
  <Override PartName="/xl/drawings/drawing27.xml" ContentType="application/vnd.openxmlformats-officedocument.drawing+xml"/>
  <Override PartName="/xl/charts/chart19.xml" ContentType="application/vnd.openxmlformats-officedocument.drawingml.chart+xml"/>
  <Override PartName="/xl/drawings/drawing28.xml" ContentType="application/vnd.openxmlformats-officedocument.drawing+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2.xml" ContentType="application/vnd.openxmlformats-officedocument.drawing+xml"/>
  <Override PartName="/xl/charts/chart22.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35.xml" ContentType="application/vnd.openxmlformats-officedocument.drawing+xml"/>
  <Override PartName="/xl/drawings/drawing36.xml" ContentType="application/vnd.openxmlformats-officedocument.drawing+xml"/>
  <Override PartName="/xl/charts/chart25.xml" ContentType="application/vnd.openxmlformats-officedocument.drawingml.chart+xml"/>
  <Override PartName="/xl/drawings/drawing37.xml" ContentType="application/vnd.openxmlformats-officedocument.drawing+xml"/>
  <Override PartName="/xl/charts/chart26.xml" ContentType="application/vnd.openxmlformats-officedocument.drawingml.chart+xml"/>
  <Override PartName="/xl/drawings/drawing38.xml" ContentType="application/vnd.openxmlformats-officedocument.drawing+xml"/>
  <Override PartName="/xl/drawings/drawing39.xml" ContentType="application/vnd.openxmlformats-officedocument.drawing+xml"/>
  <Override PartName="/xl/charts/chart2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harts/chart2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43.xml" ContentType="application/vnd.openxmlformats-officedocument.drawing+xml"/>
  <Override PartName="/xl/charts/chart2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4.xml" ContentType="application/vnd.openxmlformats-officedocument.drawing+xml"/>
  <Override PartName="/xl/charts/chart3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45.xml" ContentType="application/vnd.openxmlformats-officedocument.drawing+xml"/>
  <Override PartName="/xl/charts/chart31.xml" ContentType="application/vnd.openxmlformats-officedocument.drawingml.chart+xml"/>
  <Override PartName="/xl/charts/style20.xml" ContentType="application/vnd.ms-office.chartstyle+xml"/>
  <Override PartName="/xl/charts/colors20.xml" ContentType="application/vnd.ms-office.chartcolorsty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Enterprise Content Mgmt\Shared\forms (rvdorportalrep)\Public\Research\Compendium\Stat_supp\"/>
    </mc:Choice>
  </mc:AlternateContent>
  <xr:revisionPtr revIDLastSave="0" documentId="14_{9753C2C2-A7ED-46AB-8611-8EB02695D964}" xr6:coauthVersionLast="47" xr6:coauthVersionMax="47" xr10:uidLastSave="{00000000-0000-0000-0000-000000000000}"/>
  <bookViews>
    <workbookView xWindow="20370" yWindow="-7425" windowWidth="29040" windowHeight="15840" xr2:uid="{234E71F2-E655-4607-ACDB-8CC3EC1A92B7}"/>
  </bookViews>
  <sheets>
    <sheet name="TOC" sheetId="1" r:id="rId1"/>
    <sheet name="1" sheetId="2" r:id="rId2"/>
    <sheet name="2" sheetId="3" r:id="rId3"/>
    <sheet name="3" sheetId="4" r:id="rId4"/>
    <sheet name="4" sheetId="6" r:id="rId5"/>
    <sheet name="5" sheetId="7" r:id="rId6"/>
    <sheet name="6" sheetId="8" r:id="rId7"/>
    <sheet name="7" sheetId="9" r:id="rId8"/>
    <sheet name="8" sheetId="58" r:id="rId9"/>
    <sheet name="9" sheetId="66" r:id="rId10"/>
    <sheet name="10" sheetId="60" r:id="rId11"/>
    <sheet name="11" sheetId="61" r:id="rId12"/>
    <sheet name="12" sheetId="27" r:id="rId13"/>
    <sheet name="13" sheetId="29" r:id="rId14"/>
    <sheet name="14" sheetId="30" r:id="rId15"/>
    <sheet name="15" sheetId="24" r:id="rId16"/>
    <sheet name="16" sheetId="49" r:id="rId17"/>
    <sheet name="17" sheetId="50" r:id="rId18"/>
    <sheet name="18" sheetId="51" r:id="rId19"/>
    <sheet name="19" sheetId="52" r:id="rId20"/>
    <sheet name="20" sheetId="53" r:id="rId21"/>
    <sheet name="21" sheetId="54" r:id="rId22"/>
    <sheet name="22" sheetId="55" r:id="rId23"/>
    <sheet name="23" sheetId="56" r:id="rId24"/>
    <sheet name="24" sheetId="57" r:id="rId25"/>
    <sheet name="25" sheetId="10" r:id="rId26"/>
    <sheet name="26" sheetId="11" r:id="rId27"/>
    <sheet name="27" sheetId="12" r:id="rId28"/>
    <sheet name="28" sheetId="62" r:id="rId29"/>
    <sheet name="29" sheetId="63" r:id="rId30"/>
    <sheet name="30" sheetId="64" r:id="rId31"/>
    <sheet name="31" sheetId="65" r:id="rId32"/>
    <sheet name="32" sheetId="13" r:id="rId33"/>
    <sheet name="33" sheetId="14" r:id="rId34"/>
    <sheet name="34" sheetId="21" r:id="rId35"/>
    <sheet name="35" sheetId="22" r:id="rId36"/>
    <sheet name="36" sheetId="23" r:id="rId37"/>
    <sheet name="37" sheetId="28" r:id="rId38"/>
    <sheet name="38" sheetId="15" r:id="rId39"/>
    <sheet name="39" sheetId="16" r:id="rId40"/>
    <sheet name="40" sheetId="17" r:id="rId41"/>
    <sheet name="41" sheetId="18" r:id="rId42"/>
    <sheet name="42" sheetId="19" r:id="rId43"/>
    <sheet name="43" sheetId="20" r:id="rId44"/>
    <sheet name="44" sheetId="25" r:id="rId45"/>
    <sheet name="45" sheetId="26" r:id="rId46"/>
  </sheets>
  <externalReferences>
    <externalReference r:id="rId47"/>
    <externalReference r:id="rId48"/>
    <externalReference r:id="rId49"/>
  </externalReferences>
  <definedNames>
    <definedName name="_LCB2" localSheetId="1">#REF!</definedName>
    <definedName name="_LCB2" localSheetId="10">#REF!</definedName>
    <definedName name="_LCB2" localSheetId="11">#REF!</definedName>
    <definedName name="_LCB2" localSheetId="12">#REF!</definedName>
    <definedName name="_LCB2" localSheetId="13">#REF!</definedName>
    <definedName name="_LCB2" localSheetId="14">#REF!</definedName>
    <definedName name="_LCB2" localSheetId="15">#REF!</definedName>
    <definedName name="_LCB2" localSheetId="16">#REF!</definedName>
    <definedName name="_LCB2" localSheetId="17">#REF!</definedName>
    <definedName name="_LCB2" localSheetId="18">#REF!</definedName>
    <definedName name="_LCB2" localSheetId="19">#REF!</definedName>
    <definedName name="_LCB2" localSheetId="20">#REF!</definedName>
    <definedName name="_LCB2" localSheetId="21">#REF!</definedName>
    <definedName name="_LCB2" localSheetId="22">#REF!</definedName>
    <definedName name="_LCB2" localSheetId="23">#REF!</definedName>
    <definedName name="_LCB2" localSheetId="24">#REF!</definedName>
    <definedName name="_LCB2" localSheetId="28">#REF!</definedName>
    <definedName name="_LCB2" localSheetId="29">#REF!</definedName>
    <definedName name="_LCB2" localSheetId="30">#REF!</definedName>
    <definedName name="_LCB2" localSheetId="31">#REF!</definedName>
    <definedName name="_LCB2" localSheetId="32">#REF!</definedName>
    <definedName name="_LCB2" localSheetId="33">#REF!</definedName>
    <definedName name="_LCB2" localSheetId="35">#REF!</definedName>
    <definedName name="_LCB2" localSheetId="36">#REF!</definedName>
    <definedName name="_LCB2" localSheetId="37">#REF!</definedName>
    <definedName name="_LCB2" localSheetId="38">#REF!</definedName>
    <definedName name="_LCB2" localSheetId="39">#REF!</definedName>
    <definedName name="_LCB2" localSheetId="40">#REF!</definedName>
    <definedName name="_LCB2" localSheetId="41">#REF!</definedName>
    <definedName name="_LCB2" localSheetId="42">#REF!</definedName>
    <definedName name="_LCB2" localSheetId="43">#REF!</definedName>
    <definedName name="_LCB2" localSheetId="44">#REF!</definedName>
    <definedName name="_LCB2" localSheetId="45">#REF!</definedName>
    <definedName name="_LCB2" localSheetId="9">#REF!</definedName>
    <definedName name="_LCB2" localSheetId="0">#REF!</definedName>
    <definedName name="_LCB2">#REF!</definedName>
    <definedName name="_LCB2_2" localSheetId="1">#REF!</definedName>
    <definedName name="_LCB2_2" localSheetId="10">#REF!</definedName>
    <definedName name="_LCB2_2" localSheetId="11">#REF!</definedName>
    <definedName name="_LCB2_2" localSheetId="12">#REF!</definedName>
    <definedName name="_LCB2_2" localSheetId="13">#REF!</definedName>
    <definedName name="_LCB2_2" localSheetId="14">#REF!</definedName>
    <definedName name="_LCB2_2" localSheetId="15">#REF!</definedName>
    <definedName name="_LCB2_2" localSheetId="16">#REF!</definedName>
    <definedName name="_LCB2_2" localSheetId="20">#REF!</definedName>
    <definedName name="_LCB2_2" localSheetId="21">#REF!</definedName>
    <definedName name="_LCB2_2" localSheetId="28">#REF!</definedName>
    <definedName name="_LCB2_2" localSheetId="29">#REF!</definedName>
    <definedName name="_LCB2_2" localSheetId="30">#REF!</definedName>
    <definedName name="_LCB2_2" localSheetId="31">#REF!</definedName>
    <definedName name="_LCB2_2" localSheetId="32">#REF!</definedName>
    <definedName name="_LCB2_2" localSheetId="35">#REF!</definedName>
    <definedName name="_LCB2_2" localSheetId="36">#REF!</definedName>
    <definedName name="_LCB2_2" localSheetId="37">#REF!</definedName>
    <definedName name="_LCB2_2" localSheetId="38">#REF!</definedName>
    <definedName name="_LCB2_2" localSheetId="39">#REF!</definedName>
    <definedName name="_LCB2_2" localSheetId="40">#REF!</definedName>
    <definedName name="_LCB2_2" localSheetId="41">#REF!</definedName>
    <definedName name="_LCB2_2" localSheetId="42">#REF!</definedName>
    <definedName name="_LCB2_2" localSheetId="43">#REF!</definedName>
    <definedName name="_LCB2_2" localSheetId="44">#REF!</definedName>
    <definedName name="_LCB2_2" localSheetId="45">#REF!</definedName>
    <definedName name="_LCB2_2" localSheetId="0">#REF!</definedName>
    <definedName name="_LCB2_2">#REF!</definedName>
    <definedName name="_Order1" hidden="1">255</definedName>
    <definedName name="_Order2" hidden="1">255</definedName>
    <definedName name="_R90_2" localSheetId="1">[1]K!#REF!</definedName>
    <definedName name="_R90_2" localSheetId="10">[1]K!#REF!</definedName>
    <definedName name="_R90_2" localSheetId="11">[1]K!#REF!</definedName>
    <definedName name="_R90_2" localSheetId="12">[1]K!#REF!</definedName>
    <definedName name="_R90_2" localSheetId="13">[1]K!#REF!</definedName>
    <definedName name="_R90_2" localSheetId="14">[1]K!#REF!</definedName>
    <definedName name="_R90_2" localSheetId="16">[1]K!#REF!</definedName>
    <definedName name="_R90_2" localSheetId="17">[1]K!#REF!</definedName>
    <definedName name="_R90_2" localSheetId="18">[1]K!#REF!</definedName>
    <definedName name="_R90_2" localSheetId="19">[1]K!#REF!</definedName>
    <definedName name="_R90_2" localSheetId="20">[1]K!#REF!</definedName>
    <definedName name="_R90_2" localSheetId="21">[1]K!#REF!</definedName>
    <definedName name="_R90_2" localSheetId="22">[1]K!#REF!</definedName>
    <definedName name="_R90_2" localSheetId="23">[1]K!#REF!</definedName>
    <definedName name="_R90_2" localSheetId="24">[1]K!#REF!</definedName>
    <definedName name="_R90_2" localSheetId="28">[1]K!#REF!</definedName>
    <definedName name="_R90_2" localSheetId="29">[1]K!#REF!</definedName>
    <definedName name="_R90_2" localSheetId="3">[1]K!#REF!</definedName>
    <definedName name="_R90_2" localSheetId="30">[1]K!#REF!</definedName>
    <definedName name="_R90_2" localSheetId="31">[1]K!#REF!</definedName>
    <definedName name="_R90_2" localSheetId="32">[1]K!#REF!</definedName>
    <definedName name="_R90_2" localSheetId="35">[1]K!#REF!</definedName>
    <definedName name="_R90_2" localSheetId="36">[1]K!#REF!</definedName>
    <definedName name="_R90_2" localSheetId="37">[1]K!#REF!</definedName>
    <definedName name="_R90_2" localSheetId="38">[1]K!#REF!</definedName>
    <definedName name="_R90_2" localSheetId="4">[1]K!#REF!</definedName>
    <definedName name="_R90_2" localSheetId="40">[1]K!#REF!</definedName>
    <definedName name="_R90_2" localSheetId="41">[1]K!#REF!</definedName>
    <definedName name="_R90_2" localSheetId="44">[1]K!#REF!</definedName>
    <definedName name="_R90_2" localSheetId="45">[1]K!#REF!</definedName>
    <definedName name="_R90_2" localSheetId="5">[1]K!#REF!</definedName>
    <definedName name="_R90_2" localSheetId="6">[1]K!#REF!</definedName>
    <definedName name="_R90_2" localSheetId="0">[1]K!#REF!</definedName>
    <definedName name="_R90_2">[1]K!#REF!</definedName>
    <definedName name="_R90_2_2" localSheetId="1">[1]K!#REF!</definedName>
    <definedName name="_R90_2_2" localSheetId="10">[1]K!#REF!</definedName>
    <definedName name="_R90_2_2" localSheetId="11">[1]K!#REF!</definedName>
    <definedName name="_R90_2_2" localSheetId="12">[1]K!#REF!</definedName>
    <definedName name="_R90_2_2" localSheetId="13">[1]K!#REF!</definedName>
    <definedName name="_R90_2_2" localSheetId="14">[1]K!#REF!</definedName>
    <definedName name="_R90_2_2" localSheetId="16">[1]K!#REF!</definedName>
    <definedName name="_R90_2_2" localSheetId="20">[1]K!#REF!</definedName>
    <definedName name="_R90_2_2" localSheetId="21">[1]K!#REF!</definedName>
    <definedName name="_R90_2_2" localSheetId="24">[1]K!#REF!</definedName>
    <definedName name="_R90_2_2" localSheetId="28">[1]K!#REF!</definedName>
    <definedName name="_R90_2_2" localSheetId="29">[1]K!#REF!</definedName>
    <definedName name="_R90_2_2" localSheetId="30">[1]K!#REF!</definedName>
    <definedName name="_R90_2_2" localSheetId="31">[1]K!#REF!</definedName>
    <definedName name="_R90_2_2" localSheetId="32">[1]K!#REF!</definedName>
    <definedName name="_R90_2_2" localSheetId="35">[1]K!#REF!</definedName>
    <definedName name="_R90_2_2" localSheetId="36">[1]K!#REF!</definedName>
    <definedName name="_R90_2_2" localSheetId="37">[1]K!#REF!</definedName>
    <definedName name="_R90_2_2" localSheetId="44">[1]K!#REF!</definedName>
    <definedName name="_R90_2_2" localSheetId="45">[1]K!#REF!</definedName>
    <definedName name="_R90_2_2" localSheetId="0">[1]K!#REF!</definedName>
    <definedName name="_R90_2_2">[1]K!#REF!</definedName>
    <definedName name="_xlnm.Print_Area" localSheetId="1">'1'!$A$1:$D$57</definedName>
    <definedName name="_xlnm.Print_Area" localSheetId="10">'10'!$A$1:$H$44</definedName>
    <definedName name="_xlnm.Print_Area" localSheetId="12">'12'!$A$1:$J$44</definedName>
    <definedName name="_xlnm.Print_Area" localSheetId="13">'13'!$A$1:$G$44</definedName>
    <definedName name="_xlnm.Print_Area" localSheetId="14">'14'!$A$1:$I$44</definedName>
    <definedName name="_xlnm.Print_Area" localSheetId="15">'15'!$A$1:$I$44</definedName>
    <definedName name="_xlnm.Print_Area" localSheetId="16">'16'!$A$1:$I$44</definedName>
    <definedName name="_xlnm.Print_Area" localSheetId="17">'17'!$A$1:$O$44</definedName>
    <definedName name="_xlnm.Print_Area" localSheetId="18">'18'!$A$1:$O$44</definedName>
    <definedName name="_xlnm.Print_Area" localSheetId="2">'2'!$A$1:$O$44</definedName>
    <definedName name="_xlnm.Print_Area" localSheetId="20">'20'!$A$1:$L$44</definedName>
    <definedName name="_xlnm.Print_Area" localSheetId="21">'21'!$A$1:$L$44</definedName>
    <definedName name="_xlnm.Print_Area" localSheetId="24">'24'!$A$1:$G$44</definedName>
    <definedName name="_xlnm.Print_Area" localSheetId="25">'25'!$A$1:$H$44</definedName>
    <definedName name="_xlnm.Print_Area" localSheetId="28">'28'!$A$1:$I$44</definedName>
    <definedName name="_xlnm.Print_Area" localSheetId="29">'29'!$A$1:$J$44</definedName>
    <definedName name="_xlnm.Print_Area" localSheetId="3">'3'!$A$1:$G$44</definedName>
    <definedName name="_xlnm.Print_Area" localSheetId="30">'30'!$A$1:$N$44</definedName>
    <definedName name="_xlnm.Print_Area" localSheetId="31">'31'!$A$1:$K$44</definedName>
    <definedName name="_xlnm.Print_Area" localSheetId="32">'32'!#REF!</definedName>
    <definedName name="_xlnm.Print_Area" localSheetId="34">'34'!#REF!</definedName>
    <definedName name="_xlnm.Print_Area" localSheetId="37">'37'!$A$1:$M$44</definedName>
    <definedName name="_xlnm.Print_Area" localSheetId="38">'38'!$A$1:$O$44</definedName>
    <definedName name="_xlnm.Print_Area" localSheetId="4">'4'!$A$1:$L$44</definedName>
    <definedName name="_xlnm.Print_Area" localSheetId="40">'40'!$A$1:$L$44</definedName>
    <definedName name="_xlnm.Print_Area" localSheetId="41">'41'!$A$1:$L$44</definedName>
    <definedName name="_xlnm.Print_Area" localSheetId="44">'44'!$A$1:$H$44</definedName>
    <definedName name="_xlnm.Print_Area" localSheetId="45">'45'!$A$1:$H$44</definedName>
    <definedName name="_xlnm.Print_Area" localSheetId="5">'5'!$A$1:$L$44</definedName>
    <definedName name="_xlnm.Print_Area" localSheetId="6">'6'!$A$1:$H$44</definedName>
    <definedName name="_xlnm.Print_Area" localSheetId="0">TOC!$A$1:$D$57</definedName>
    <definedName name="YEAR" localSheetId="13">[2]SETUP!$B$18</definedName>
    <definedName name="YEAR" localSheetId="14">[2]SETUP!$B$18</definedName>
    <definedName name="YEAR">[3]SETUP!$B$18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62" l="1"/>
  <c r="I23" i="62"/>
  <c r="F27" i="62" s="1"/>
  <c r="I24" i="62"/>
  <c r="G27" i="62" s="1"/>
  <c r="I25" i="62"/>
  <c r="H27" i="62" s="1"/>
  <c r="H35" i="60" l="1"/>
  <c r="G35" i="60"/>
  <c r="D35" i="60"/>
  <c r="H34" i="60"/>
  <c r="D34" i="60"/>
  <c r="H32" i="60"/>
  <c r="G32" i="60"/>
  <c r="F32" i="60"/>
  <c r="D32" i="60"/>
  <c r="H31" i="60"/>
  <c r="G31" i="60"/>
  <c r="D31" i="60"/>
  <c r="H27" i="60"/>
  <c r="E27" i="60"/>
  <c r="D27" i="60"/>
  <c r="E26" i="60"/>
  <c r="H24" i="60"/>
  <c r="G24" i="60"/>
  <c r="E24" i="60"/>
  <c r="D24" i="60"/>
  <c r="H23" i="60"/>
  <c r="E23" i="60"/>
  <c r="D23" i="60"/>
  <c r="H19" i="60"/>
  <c r="H33" i="60" s="1"/>
  <c r="G19" i="60"/>
  <c r="G34" i="60" s="1"/>
  <c r="F19" i="60"/>
  <c r="F35" i="60" s="1"/>
  <c r="E19" i="60"/>
  <c r="E32" i="60" s="1"/>
  <c r="D19" i="60"/>
  <c r="D33" i="60" s="1"/>
  <c r="H11" i="60"/>
  <c r="H26" i="60" s="1"/>
  <c r="G11" i="60"/>
  <c r="G27" i="60" s="1"/>
  <c r="F11" i="60"/>
  <c r="F24" i="60" s="1"/>
  <c r="E11" i="60"/>
  <c r="E25" i="60" s="1"/>
  <c r="D11" i="60"/>
  <c r="D26" i="60" s="1"/>
  <c r="F25" i="60" l="1"/>
  <c r="E33" i="60"/>
  <c r="G25" i="60"/>
  <c r="F26" i="60"/>
  <c r="F33" i="60"/>
  <c r="E34" i="60"/>
  <c r="F23" i="60"/>
  <c r="D25" i="60"/>
  <c r="H25" i="60"/>
  <c r="G26" i="60"/>
  <c r="F27" i="60"/>
  <c r="E31" i="60"/>
  <c r="G33" i="60"/>
  <c r="F34" i="60"/>
  <c r="E35" i="60"/>
  <c r="G23" i="60"/>
  <c r="F31" i="60"/>
  <c r="I25" i="49"/>
  <c r="G25" i="29" l="1"/>
  <c r="L26" i="28" l="1"/>
  <c r="L25" i="28"/>
  <c r="M24" i="28"/>
  <c r="L28" i="14" l="1"/>
  <c r="I28" i="14"/>
  <c r="D28" i="14"/>
  <c r="I27" i="14"/>
  <c r="D27" i="14"/>
  <c r="N26" i="14"/>
  <c r="I26" i="14"/>
  <c r="D26" i="14"/>
  <c r="N25" i="14"/>
  <c r="I25" i="14"/>
  <c r="D25" i="14"/>
  <c r="N24" i="14"/>
  <c r="I24" i="14"/>
  <c r="D24" i="14"/>
  <c r="N23" i="14"/>
  <c r="I23" i="14"/>
  <c r="D23" i="14"/>
  <c r="N22" i="14"/>
  <c r="I22" i="14"/>
  <c r="D22" i="14"/>
  <c r="N21" i="14"/>
  <c r="I21" i="14"/>
  <c r="D21" i="14"/>
  <c r="N20" i="14"/>
  <c r="I20" i="14"/>
  <c r="D20" i="14"/>
  <c r="N19" i="14"/>
  <c r="I19" i="14"/>
  <c r="D19" i="14"/>
  <c r="N18" i="14"/>
  <c r="I18" i="14"/>
  <c r="D18" i="14"/>
  <c r="N17" i="14"/>
  <c r="I17" i="14"/>
  <c r="D17" i="14"/>
  <c r="N16" i="14"/>
  <c r="I16" i="14"/>
  <c r="D16" i="14"/>
  <c r="N15" i="14"/>
  <c r="I15" i="14"/>
  <c r="D15" i="14"/>
  <c r="N14" i="14"/>
  <c r="I14" i="14"/>
  <c r="D14" i="14"/>
  <c r="N13" i="14"/>
  <c r="I13" i="14"/>
  <c r="D13" i="14"/>
  <c r="N12" i="14"/>
  <c r="I12" i="14"/>
  <c r="D12" i="14"/>
  <c r="N11" i="14"/>
  <c r="I11" i="14"/>
  <c r="D11" i="14"/>
  <c r="N10" i="14"/>
  <c r="I10" i="14"/>
  <c r="D10" i="14"/>
  <c r="N9" i="14"/>
  <c r="I9" i="14"/>
  <c r="D9" i="14"/>
  <c r="N8" i="14"/>
  <c r="I8" i="14"/>
  <c r="D8" i="14"/>
  <c r="N7" i="14"/>
  <c r="I7" i="14"/>
  <c r="D7" i="14"/>
  <c r="N6" i="14"/>
  <c r="I6" i="14"/>
  <c r="D6" i="14"/>
  <c r="M28" i="14"/>
  <c r="N28" i="14" s="1"/>
  <c r="O39" i="3"/>
  <c r="O37" i="3"/>
  <c r="O36" i="3"/>
  <c r="O35" i="3"/>
  <c r="O34" i="3"/>
  <c r="O33" i="3"/>
  <c r="O32" i="3"/>
  <c r="O31" i="3"/>
  <c r="O30" i="3"/>
  <c r="O29" i="3"/>
  <c r="O27" i="3"/>
  <c r="O26" i="3"/>
  <c r="O25" i="3"/>
  <c r="O24" i="3"/>
  <c r="O23" i="3"/>
  <c r="O22" i="3"/>
  <c r="O21" i="3"/>
  <c r="O20" i="3"/>
  <c r="O18" i="3"/>
  <c r="O17" i="3"/>
  <c r="O16" i="3"/>
  <c r="O15" i="3"/>
  <c r="O14" i="3"/>
  <c r="O13" i="3"/>
  <c r="O12" i="3"/>
  <c r="O11" i="3"/>
  <c r="O9" i="3"/>
  <c r="O7" i="3"/>
</calcChain>
</file>

<file path=xl/sharedStrings.xml><?xml version="1.0" encoding="utf-8"?>
<sst xmlns="http://schemas.openxmlformats.org/spreadsheetml/2006/main" count="1922" uniqueCount="686">
  <si>
    <t>TABLE OF CONTENTS</t>
  </si>
  <si>
    <t>Page</t>
  </si>
  <si>
    <t>Introduction</t>
  </si>
  <si>
    <t>GENERAL FUND</t>
  </si>
  <si>
    <t>Fiscal Year Revenue by Month</t>
  </si>
  <si>
    <t>Monthly Collections by Revenue Category</t>
  </si>
  <si>
    <t>Revenue History by Tax Type</t>
  </si>
  <si>
    <t>Historical Proportion of General Fund by Revenue Category</t>
  </si>
  <si>
    <t xml:space="preserve">Refunds History by Tax Type </t>
  </si>
  <si>
    <t>CORPORATION TAXES</t>
  </si>
  <si>
    <t xml:space="preserve">Corporate Net Income Tax </t>
  </si>
  <si>
    <t>History of Payments by Type</t>
  </si>
  <si>
    <t>Payments by Industry</t>
  </si>
  <si>
    <t>Corporate Net Income Tax</t>
  </si>
  <si>
    <t>Liabilities by Size</t>
  </si>
  <si>
    <t>Business Filers by Tax Year</t>
  </si>
  <si>
    <t xml:space="preserve">Gross Receipts Tax </t>
  </si>
  <si>
    <t>History of Cash Collections by Sector</t>
  </si>
  <si>
    <t xml:space="preserve">Insurance Premiums Tax </t>
  </si>
  <si>
    <t>History of Cash Collections by Type</t>
  </si>
  <si>
    <t>Cash Collections by Company Type</t>
  </si>
  <si>
    <t xml:space="preserve">Financial Institutions Taxes </t>
  </si>
  <si>
    <t>History of Cash Collections</t>
  </si>
  <si>
    <t>CONSUMPTION TAXES</t>
  </si>
  <si>
    <t xml:space="preserve">Sales and Use Tax </t>
  </si>
  <si>
    <t>Gross Non-Motor Vehicle Remittances by County</t>
  </si>
  <si>
    <t>History of Transfers</t>
  </si>
  <si>
    <t xml:space="preserve">Cigarette Tax </t>
  </si>
  <si>
    <t>History of Cash Collections and Transfers</t>
  </si>
  <si>
    <t xml:space="preserve">Other Tobacco Products Tax </t>
  </si>
  <si>
    <t>History of Cash Collections by Product Type</t>
  </si>
  <si>
    <t>Liquor Tax &amp; Related Collections</t>
  </si>
  <si>
    <t>History of Collections</t>
  </si>
  <si>
    <t>OTHER TAXES</t>
  </si>
  <si>
    <t xml:space="preserve">Personal Income Tax </t>
  </si>
  <si>
    <t>History of Cash Collections by Source</t>
  </si>
  <si>
    <t>Taxable Income Ranges and Averages</t>
  </si>
  <si>
    <t>Taxable Income by County</t>
  </si>
  <si>
    <t>Tax Forgiveness History</t>
  </si>
  <si>
    <t>Realty Transfer Tax</t>
  </si>
  <si>
    <t>Gross Collections by County</t>
  </si>
  <si>
    <t>Inheritance and Estate Tax</t>
  </si>
  <si>
    <t>Gaming Taxes</t>
  </si>
  <si>
    <t>Minor and Repealed Taxes</t>
  </si>
  <si>
    <t>MOTOR LICENSE FUND</t>
  </si>
  <si>
    <t>Monthly Cash Collections by Revenue Category</t>
  </si>
  <si>
    <t>Revenue History by Type</t>
  </si>
  <si>
    <t>DELINQUENT COLLECTIONS &amp; ENHANCED REVENUE COLLECTION ACCOUNT</t>
  </si>
  <si>
    <t>Delinquent Collections</t>
  </si>
  <si>
    <t>History of Collections by Tax Type</t>
  </si>
  <si>
    <t>ERCA</t>
  </si>
  <si>
    <t>INTRODUCTION</t>
  </si>
  <si>
    <t>Unusual revenue collection patterns and numerous other effects discernible in the tables and graphs are often the result of significant tax legislation.  Please consult the Pennsylvania Tax Compendium for specific tax changes.</t>
  </si>
  <si>
    <t>Other reports and publications available from the Bureau of Research include the Pennsylvania Tax Compendium, Personal Income Tax Statistics, Property Tax/Rent Rebate Program Statistical Reports, and the Monthly Revenue Report.  These publications are available on the Department’s website.</t>
  </si>
  <si>
    <t>For questions related to data contained in this publication, please contact the Bureau of Research at RA-RVFSL-BOR-INQUIRY@pa.gov.</t>
  </si>
  <si>
    <t>GENERAL FUND REVENUE</t>
  </si>
  <si>
    <t>JUL</t>
  </si>
  <si>
    <t>AUG</t>
  </si>
  <si>
    <t>SEP</t>
  </si>
  <si>
    <t>OCT</t>
  </si>
  <si>
    <t>NOV</t>
  </si>
  <si>
    <t>DEC</t>
  </si>
  <si>
    <t>JAN</t>
  </si>
  <si>
    <t>FEB</t>
  </si>
  <si>
    <t>MAR</t>
  </si>
  <si>
    <t xml:space="preserve">APR </t>
  </si>
  <si>
    <t>MAY</t>
  </si>
  <si>
    <t>JUN</t>
  </si>
  <si>
    <t>TOTAL</t>
  </si>
  <si>
    <t>Total General Fund</t>
  </si>
  <si>
    <t>Total Tax Revenue</t>
  </si>
  <si>
    <t>Total Corporation Taxes</t>
  </si>
  <si>
    <t xml:space="preserve">  Accelerated Deposits</t>
  </si>
  <si>
    <t xml:space="preserve">  Corporate Net Income</t>
  </si>
  <si>
    <t xml:space="preserve">  Gross Receipts</t>
  </si>
  <si>
    <t xml:space="preserve">  Utility Property</t>
  </si>
  <si>
    <t xml:space="preserve">  Insurance Premium</t>
  </si>
  <si>
    <t xml:space="preserve">  Bank Shares</t>
  </si>
  <si>
    <t xml:space="preserve">  Mutual Thrift</t>
  </si>
  <si>
    <t>Total Consumption Taxes</t>
  </si>
  <si>
    <t xml:space="preserve">  Sales and Use - Total</t>
  </si>
  <si>
    <t xml:space="preserve">    Nonmotor</t>
  </si>
  <si>
    <t xml:space="preserve">    Motor Vehicle</t>
  </si>
  <si>
    <t xml:space="preserve">  Cigarette</t>
  </si>
  <si>
    <t xml:space="preserve">  Other Tobacco Products</t>
  </si>
  <si>
    <t xml:space="preserve">  Malt Beverage</t>
  </si>
  <si>
    <t xml:space="preserve">  Liquor</t>
  </si>
  <si>
    <t>Total Other Taxes</t>
  </si>
  <si>
    <t xml:space="preserve">  Personal Income - Total</t>
  </si>
  <si>
    <t xml:space="preserve">    Withholding</t>
  </si>
  <si>
    <t xml:space="preserve">    Quarterly</t>
  </si>
  <si>
    <t xml:space="preserve">    Annual</t>
  </si>
  <si>
    <t xml:space="preserve">  Realty Transfer</t>
  </si>
  <si>
    <t xml:space="preserve">  Inheritance</t>
  </si>
  <si>
    <t xml:space="preserve">  Gaming</t>
  </si>
  <si>
    <t xml:space="preserve">  Minor and Repealed</t>
  </si>
  <si>
    <t>Total Nontax Revenue</t>
  </si>
  <si>
    <t>MONTHLY COLLECTIONS BY REVENUE CATEGORY ($M)</t>
  </si>
  <si>
    <t>MONTH</t>
  </si>
  <si>
    <t>CORP</t>
  </si>
  <si>
    <t>CONSUMPTION</t>
  </si>
  <si>
    <t>OTHER</t>
  </si>
  <si>
    <t>NONTAX</t>
  </si>
  <si>
    <t>KEY</t>
  </si>
  <si>
    <t>CORP - Corporation Taxes</t>
  </si>
  <si>
    <t>CONSUMPTION - Consumption Taxes</t>
  </si>
  <si>
    <t>OTHER - Other Taxes</t>
  </si>
  <si>
    <t>NONTAX - Nontax revenue</t>
  </si>
  <si>
    <t>NOTE</t>
  </si>
  <si>
    <t>SUT</t>
  </si>
  <si>
    <t>HISTORY - FISCAL YEAR ENDING JUNE 30 ($M)</t>
  </si>
  <si>
    <t>--</t>
  </si>
  <si>
    <t>HISTORY - FISCAL YEAR ENDING JUNE 30 ($M) - CONTINUED</t>
  </si>
  <si>
    <t>HISTORICAL PROPORTION OF GENERAL FUND BY REVENUE CATEGORY ($M)</t>
  </si>
  <si>
    <t>FISCAL YEAR</t>
  </si>
  <si>
    <t>PIT</t>
  </si>
  <si>
    <t>OTHER TAX</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</si>
  <si>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</si>
  <si>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</si>
  <si>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</si>
  <si>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</si>
  <si>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</si>
  <si>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</si>
  <si>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</si>
  <si>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</si>
  <si>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</si>
  <si>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</si>
  <si>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</si>
  <si>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</si>
  <si>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</si>
  <si>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</si>
  <si>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</si>
  <si>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</si>
  <si>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</si>
  <si>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</si>
  <si>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</si>
  <si>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PIT - Personal Income Tax</t>
  </si>
  <si>
    <t>OTHER - Other Taxes (includes Capital Stock / Franchise Tax)</t>
  </si>
  <si>
    <t>A twenty year history of the proportion of General Fund collections by major revenue category is shown. Collections are shown in greater detail on the General Fund History pages.</t>
  </si>
  <si>
    <t>GENERAL FUND REFUNDS</t>
  </si>
  <si>
    <t>HISTORY BY TAX TYPE ($M)</t>
  </si>
  <si>
    <t>SUT - Sales and Use Tax</t>
  </si>
  <si>
    <t>OTHER - All other General Fund taxes</t>
  </si>
  <si>
    <t>Refund numbers reflect amounts recorded by the Department of Revenue in the executive authorization of refunds.</t>
  </si>
  <si>
    <t>2021-22 STATISTICAL SUPPLEMENT</t>
  </si>
  <si>
    <t>This publication reports statistics in conjunction with the Pennsylvania Tax Compendium and Monthly Revenue Report.  Most data relate to the fiscal year ending June 30, 2022, although some tables provide historical data for comparison purposes.</t>
  </si>
  <si>
    <t>FISCAL YEAR 2021-22 BY MONTH ($M)</t>
  </si>
  <si>
    <t>2021-22</t>
  </si>
  <si>
    <t>CIGARETTE TAX</t>
  </si>
  <si>
    <t>CASH COLLECTIONS AND TRANSFERS ($M)</t>
  </si>
  <si>
    <t>CASH</t>
  </si>
  <si>
    <t>TRANSFERS</t>
  </si>
  <si>
    <t>TAX RATE (PER CIGARETTE)</t>
  </si>
  <si>
    <t>1991 TO 2001</t>
  </si>
  <si>
    <t>HEALTHCARE PROVIDER RETENTION ACCOUNT: January 2004 through October 2009 - 18.52% of receipts</t>
  </si>
  <si>
    <t>2002 TO 2003</t>
  </si>
  <si>
    <t>2004 TO 2009</t>
  </si>
  <si>
    <t>CHILDREN'S HEALTH INSURANCE PROGRAM (CHIP): 2002-03 through present - $30.73M per fiscal year</t>
  </si>
  <si>
    <t>2009 TO 2016</t>
  </si>
  <si>
    <t>2016 TO PRESENT</t>
  </si>
  <si>
    <t>AGRICULTURAL CONSERVATION EASEMENT PURCHASE (ACEP) FUND:</t>
  </si>
  <si>
    <t xml:space="preserve">  2002-03 through 2015-16 - $20.485M per fiscal year</t>
  </si>
  <si>
    <t xml:space="preserve">  2016-17 through present - $25.485M per fiscal year</t>
  </si>
  <si>
    <t>LOCAL CIGARETTE TAX FUND: 2016-17 through present - If prior year deposits into the Local Cigarette Tax Fund fall below $58 million, the General Fund will transfer the difference between $58 million and actual deposits to the Local Cigarette Tax Fund.</t>
  </si>
  <si>
    <t>TOBACCO REVENUE BOND DEBT SERVICE ACCOUNT: 2019-20, 2020-21, and 2021-22 - $115.34M was transferred to the Tobacco Settlement Fund.</t>
  </si>
  <si>
    <t>OTHER TOBACCO PRODUCTS TAX</t>
  </si>
  <si>
    <t>CASH COLLECTIONS BY PRODUCT TYPE ($M)</t>
  </si>
  <si>
    <t>SMOKELESS</t>
  </si>
  <si>
    <t>RYO/PIPE</t>
  </si>
  <si>
    <t>E-CIGARETTES</t>
  </si>
  <si>
    <t>FLOOR</t>
  </si>
  <si>
    <t>TAXABLE PRODUCTS</t>
  </si>
  <si>
    <t>Chewing Tobacco</t>
  </si>
  <si>
    <t>Dry Snuff</t>
  </si>
  <si>
    <t>Snuff</t>
  </si>
  <si>
    <t>E-cigarettes</t>
  </si>
  <si>
    <t>Snuff Flour</t>
  </si>
  <si>
    <t>Pipe Tobacco</t>
  </si>
  <si>
    <t>RYO Tobacco</t>
  </si>
  <si>
    <t>Plug &amp; Twist Tobacco</t>
  </si>
  <si>
    <t>Periques</t>
  </si>
  <si>
    <t>Ready Rubbed Tobacco</t>
  </si>
  <si>
    <t>Liquids for use in E-cigarettes</t>
  </si>
  <si>
    <t>Any other type of smoking or chewing tobacco</t>
  </si>
  <si>
    <t>Granulated Tobacco</t>
  </si>
  <si>
    <t>Cavendish</t>
  </si>
  <si>
    <t>Plug Cut Tobacco</t>
  </si>
  <si>
    <t>Crimp Cut Tobacco</t>
  </si>
  <si>
    <t>RYO, CHEWING TOBACCO, SNUFF, AND PIPE TOBACCO</t>
  </si>
  <si>
    <t>The tax is 55 cents ($0.55) per ounce, with a minimum tax per package of 66 cents ($0.66). For example, if the retailer purchases 100 ounces of tobacco in two-ounce packages, the tax due would be $55. If the same quantity is purchased in one-ounce packages, the tax due would be $66.</t>
  </si>
  <si>
    <t>E-CIGARETTES / VAPOR PRODUCTS</t>
  </si>
  <si>
    <t>The tax rate is 40 percent of the purchase price from the wholesaler on liquids designed for use in E-cigarettes or any component sold in the same packaging as a ready-to-use E-cigarette.</t>
  </si>
  <si>
    <t>LIQUOR TAX &amp; RELATED COLLECTIONS</t>
  </si>
  <si>
    <t>CASH COLLECTIONS ($M)</t>
  </si>
  <si>
    <t>LIQUOR TAX</t>
  </si>
  <si>
    <t>PROFITS</t>
  </si>
  <si>
    <t>IMPOSITION OF TAX</t>
  </si>
  <si>
    <t>The distribution of liquor is a state enterprise under the auspices of the Pennsylvania Liquor Control Board (LCB). All liquors sold by the LCB are subject to this 18 percent tax, which is calculated on the price paid by the consumer including mark-up, handling charge, and federal tax. The first sale of liquor also is subject to the sales and use tax at the time of purchase.</t>
  </si>
  <si>
    <t>The profits of Pennsylvania liquor stores are transferred by LCB to the General Fund. The amount is annually determined by the LCB, subject to the approval of the Governor.</t>
  </si>
  <si>
    <t>REALTY TRANSFER TAX</t>
  </si>
  <si>
    <t>KRPCF</t>
  </si>
  <si>
    <t>HARE</t>
  </si>
  <si>
    <t>KEYSTONE RECREATION, PARK, AND CONSERVATION FUND</t>
  </si>
  <si>
    <t>PA HOUSING AFFORDABILITY AND REHABILITATION ENHANCEMENT FUND</t>
  </si>
  <si>
    <t>% OF RECEIPTS</t>
  </si>
  <si>
    <t>The transfer amount is to be the lesser of $40 million or 40 percent of the difference between the total dollar amount of the realty transfer tax collected in the prior fiscal year and the total dollar amount of the realty transfer tax official estimate for fiscal year 2014-15 ($447.5 million).</t>
  </si>
  <si>
    <t>7/1994 THROUGH 12/2001</t>
  </si>
  <si>
    <t>1/2002 THROUGH 6/2002</t>
  </si>
  <si>
    <t>7/2002 THROUGH 6/2003</t>
  </si>
  <si>
    <t>7/2003 THROUGH 6/2006</t>
  </si>
  <si>
    <t>7/2006 THROUGH 6/2007</t>
  </si>
  <si>
    <t>7/2007 THROUGH PRESENT</t>
  </si>
  <si>
    <t>GROSS COLLECTIONS BY COUNTY ($K)</t>
  </si>
  <si>
    <t>COUNTY</t>
  </si>
  <si>
    <t>GROWTH</t>
  </si>
  <si>
    <t>Adams</t>
  </si>
  <si>
    <t>Elk</t>
  </si>
  <si>
    <t>Montour</t>
  </si>
  <si>
    <t>Allegheny</t>
  </si>
  <si>
    <t>Erie</t>
  </si>
  <si>
    <t>Northampton</t>
  </si>
  <si>
    <t>Armstrong</t>
  </si>
  <si>
    <t>Fayette</t>
  </si>
  <si>
    <t>Northumberland</t>
  </si>
  <si>
    <t>Beaver</t>
  </si>
  <si>
    <t>Forest</t>
  </si>
  <si>
    <t>Perry</t>
  </si>
  <si>
    <t>Bedford</t>
  </si>
  <si>
    <t>Franklin</t>
  </si>
  <si>
    <t>Philadelphia</t>
  </si>
  <si>
    <t>Berks</t>
  </si>
  <si>
    <t>Fulton</t>
  </si>
  <si>
    <t>Pike</t>
  </si>
  <si>
    <t>Blair</t>
  </si>
  <si>
    <t>Greene</t>
  </si>
  <si>
    <t>Potter</t>
  </si>
  <si>
    <t>Bradford</t>
  </si>
  <si>
    <t>Huntingdon</t>
  </si>
  <si>
    <t>Schuylkill</t>
  </si>
  <si>
    <t>Bucks</t>
  </si>
  <si>
    <t>Indiana</t>
  </si>
  <si>
    <t>Snyder</t>
  </si>
  <si>
    <t>Butler</t>
  </si>
  <si>
    <t>Jefferson</t>
  </si>
  <si>
    <t>Somerset</t>
  </si>
  <si>
    <t>Cambria</t>
  </si>
  <si>
    <t>Juniata</t>
  </si>
  <si>
    <t>Sullivan</t>
  </si>
  <si>
    <t>Cameron</t>
  </si>
  <si>
    <t>Lackawanna</t>
  </si>
  <si>
    <t>Susquehanna</t>
  </si>
  <si>
    <t>Carbon</t>
  </si>
  <si>
    <t>Lancaster</t>
  </si>
  <si>
    <t>Tioga</t>
  </si>
  <si>
    <t>Centre</t>
  </si>
  <si>
    <t>Lawrence</t>
  </si>
  <si>
    <t>Union</t>
  </si>
  <si>
    <t>Chester</t>
  </si>
  <si>
    <t>Lebanon</t>
  </si>
  <si>
    <t>Venango</t>
  </si>
  <si>
    <t>Clarion</t>
  </si>
  <si>
    <t>Lehigh</t>
  </si>
  <si>
    <t>Warren</t>
  </si>
  <si>
    <t>Clearfield</t>
  </si>
  <si>
    <t>Luzerne</t>
  </si>
  <si>
    <t>Washington</t>
  </si>
  <si>
    <t>Clinton</t>
  </si>
  <si>
    <t>Lycoming</t>
  </si>
  <si>
    <t>Wayne</t>
  </si>
  <si>
    <t>Columbia</t>
  </si>
  <si>
    <t>McKean</t>
  </si>
  <si>
    <t>Westmoreland</t>
  </si>
  <si>
    <t>Crawford</t>
  </si>
  <si>
    <t>Mercer</t>
  </si>
  <si>
    <t>Wyoming</t>
  </si>
  <si>
    <t>Cumberland</t>
  </si>
  <si>
    <t>Mifflin</t>
  </si>
  <si>
    <t>York</t>
  </si>
  <si>
    <t>Dauphin</t>
  </si>
  <si>
    <t>Monroe</t>
  </si>
  <si>
    <t>Delaware</t>
  </si>
  <si>
    <t>Montgomery</t>
  </si>
  <si>
    <t xml:space="preserve">These data are not directly comparable to Treasury deposits.  Amounts are based on remittances made by the Recorder of Deeds for each county and directly by taxpayers which are processed during the fiscal year beginning on July 1 and ending on June 30.  The timeliness of data availability also impacts the figures in this table.	 	
		.  </t>
  </si>
  <si>
    <t>MOTOR LICENSE FUND REVENUE</t>
  </si>
  <si>
    <t>Total Motor Fund</t>
  </si>
  <si>
    <t>Total - Liquid Fuels Tax</t>
  </si>
  <si>
    <t>Motor Carrier/IFTA</t>
  </si>
  <si>
    <t>Alternative Fuels</t>
  </si>
  <si>
    <t>Oil Co Franchise</t>
  </si>
  <si>
    <t>Act 89 OCFT - Fuels</t>
  </si>
  <si>
    <t>Act 89 OCFT - Liquid Fuels</t>
  </si>
  <si>
    <t>Minor and Repealed</t>
  </si>
  <si>
    <t>Total - Licenses &amp; Fees</t>
  </si>
  <si>
    <t>Special Haul Permt</t>
  </si>
  <si>
    <t>Reg. Othr States-IRP</t>
  </si>
  <si>
    <t>Operators Licenses</t>
  </si>
  <si>
    <t>Real ID</t>
  </si>
  <si>
    <t>Vehic Reg. &amp; Titling</t>
  </si>
  <si>
    <t>Misc. Collections</t>
  </si>
  <si>
    <t>Total - Other Motor Receipts</t>
  </si>
  <si>
    <t>Fines, Pen., &amp; Int.</t>
  </si>
  <si>
    <t>Misc.-Treasury</t>
  </si>
  <si>
    <t>Other Miscellaneous</t>
  </si>
  <si>
    <t>MONTHLY CASH COLLECTIONS  ($M)</t>
  </si>
  <si>
    <t>LIQUID FUELS</t>
  </si>
  <si>
    <t>LICENSES AND FEES</t>
  </si>
  <si>
    <t>OTHER MOTOR</t>
  </si>
  <si>
    <t>APR</t>
  </si>
  <si>
    <t>LIQUID FUELS TAXES</t>
  </si>
  <si>
    <t>OTHER MOTOR RECEIPTS</t>
  </si>
  <si>
    <t xml:space="preserve">The non-restricted portions of the oil company franchise tax (OCFT), motor carriers road tax/IFTA, alternative fuels tax, and minor and repealed motor fuel taxes comprise the Liquid Fuels Taxes. The full OCFT rate on gasoline has been $0.576 per gallon since January 1, 2018. The full OCFT rate on diesel fuel has been $0.741 per gallon since the same date. </t>
  </si>
  <si>
    <t>Other Motor Receipts include but are not limited to Treasury investment income, the vehicle code fine clearing account, fees for reclaiming abandoned vehicles, fees for right to know requests, fines for fare evasion, and the sale of maps and plans.</t>
  </si>
  <si>
    <t>Fees are levied on the registration of motor vehicles and for the issuance of learners' permits, operators' licenses, and transfers of registration. The collection of Real ID fees began in April 2019.</t>
  </si>
  <si>
    <t>CASH COLLECTIONS  ($M)</t>
  </si>
  <si>
    <t>TAX RATE ($ PER GALLON)</t>
  </si>
  <si>
    <t>GASOLINE</t>
  </si>
  <si>
    <t>DIESEL</t>
  </si>
  <si>
    <t>Act 89 of 2013 increased the oil company franchise tax rate over a four year window beginning in calendar year 2014 while eliminating the 12 cent flat tax on gasoline and diesel fuel.</t>
  </si>
  <si>
    <t>2006 THROUGH 2013</t>
  </si>
  <si>
    <t>2015</t>
  </si>
  <si>
    <t xml:space="preserve">Act 89 of 2013 increased fees levied on vehicle registrations and operators licenses. Act 89 also redirected certain fees to the Public Transportation Trust Fund and the Multimodal Transportation Fund. </t>
  </si>
  <si>
    <t>Act 89 of 2013 redirected revenue from the Pennsylvania Turnpike to the Public Transportation Trust Fund and the Multimodal Transportation Fund starting in 2014. Other fees were also redirected to other funds.</t>
  </si>
  <si>
    <t>REFUNDS BY TAX TYPE ($M)</t>
  </si>
  <si>
    <t>OCFT</t>
  </si>
  <si>
    <t>MCRT/IFTA</t>
  </si>
  <si>
    <t>MISC</t>
  </si>
  <si>
    <t>NOTES</t>
  </si>
  <si>
    <t>Refund numbers reflect amounts recorded by the Department of Revenue in the executive authorization of refunds. A significant increase in refunds is seen after the Act 89 of 2013 rate increase.</t>
  </si>
  <si>
    <t xml:space="preserve">OCFT - Oil Company Franchise Tax, which includes expired liquid fuels and fuels taxes. </t>
  </si>
  <si>
    <t>MCRT/IFTA - Motor Carrier Road Tax/IFTA.</t>
  </si>
  <si>
    <t>MISC - Includes refunds for truck refrigeration units, alternative fuels, and power take-offs.</t>
  </si>
  <si>
    <t>INHERITANCE AND ESTATE TAX</t>
  </si>
  <si>
    <t>TAX RATES</t>
  </si>
  <si>
    <t>TRANSFER TYPE</t>
  </si>
  <si>
    <t>7/1/2000 TO PRESENT</t>
  </si>
  <si>
    <t>The federal credit upon which the Pennsylvania estate tax is based was phased out between 2002 and 2005. Once the credit was completely phased out, the Pennsylvania estate tax was effectively eliminated. As a result of the American Taxpayer Relief Act of 2012, the federal credit is not scheduled to return.</t>
  </si>
  <si>
    <t>SPOUSAL</t>
  </si>
  <si>
    <t>LINEAL</t>
  </si>
  <si>
    <t>SIBLING</t>
  </si>
  <si>
    <t>COLLATERAL</t>
  </si>
  <si>
    <t>GROSS COLLECTIONS BY COUNTY ($M)</t>
  </si>
  <si>
    <t>Unclassified</t>
  </si>
  <si>
    <t>Total</t>
  </si>
  <si>
    <t>These data are not directly comparable to Treasury deposits. Amounts are based on remittances made by the Register of Wills for each county and directly by taxpayers which are processed during the fiscal year beginning on July 1 and ending on June 30.  The timeliness of data availability also impacts the figures in this table.</t>
  </si>
  <si>
    <t>The unclassified category includes out of state and unidentified Inheritance and Estate Tax collections.</t>
  </si>
  <si>
    <t>GAMING TAXES</t>
  </si>
  <si>
    <t>CASH COLLECTIONS BY TYPE ($M)</t>
  </si>
  <si>
    <t>TABLE GAMES</t>
  </si>
  <si>
    <t>FANTASY CONTEST</t>
  </si>
  <si>
    <t>INTERACTIVE GAMING</t>
  </si>
  <si>
    <t>SPORTS WAGERING</t>
  </si>
  <si>
    <t>VGTs</t>
  </si>
  <si>
    <t>NA</t>
  </si>
  <si>
    <t>DEPARTMENT OF DRUG AND ALCOHOL PROGRAM: 0.2% is transferred from Fantasy Contest, Interactive Gaming, and Sports Wagering taxes.</t>
  </si>
  <si>
    <t>COMPULSIVE &amp; PROBLEM GAMBLING TREATMENT FUND:  0.2% is transferred from Interactive Gaming, Sports Wagering, and VGT taxes.</t>
  </si>
  <si>
    <r>
      <rPr>
        <sz val="12"/>
        <color theme="1"/>
        <rFont val="Calibri"/>
        <family val="2"/>
      </rPr>
      <t>TABLE GAMES</t>
    </r>
    <r>
      <rPr>
        <sz val="12"/>
        <color theme="1"/>
        <rFont val="Calibri"/>
        <family val="2"/>
        <scheme val="minor"/>
      </rPr>
      <t>:  12% + 2% surcharge, with an additional 34% from table games played on fully automated electronic gaming tables</t>
    </r>
  </si>
  <si>
    <t>Collections above represent General Fund money only, and do not include taxes remitted to local governments or other commonwealth funds.</t>
  </si>
  <si>
    <r>
      <rPr>
        <sz val="12"/>
        <color theme="1"/>
        <rFont val="Calibri"/>
        <family val="2"/>
      </rPr>
      <t>FANTASTY CONTEST</t>
    </r>
    <r>
      <rPr>
        <sz val="12"/>
        <color theme="1"/>
        <rFont val="Calibri"/>
        <family val="2"/>
        <scheme val="minor"/>
      </rPr>
      <t>:  15% of fantasy contest adjusted revenue</t>
    </r>
  </si>
  <si>
    <t>Tax from VGTs is deposited into the General Fund as a transfer. The tax is initially deposited in the Video Gaming Fund, and on the last day of each fiscal year, the tax, less the amount earmarked for the Compulsive and Problem Gambling Treatment Fund, is transferred to the General Fund.</t>
  </si>
  <si>
    <r>
      <rPr>
        <sz val="12"/>
        <color theme="1"/>
        <rFont val="Calibri"/>
        <family val="2"/>
      </rPr>
      <t>INTERACTIVE GAMING &amp; MULTI-USE GAMING DEVICE</t>
    </r>
    <r>
      <rPr>
        <sz val="12"/>
        <color theme="1"/>
        <rFont val="Calibri"/>
        <family val="2"/>
        <scheme val="minor"/>
      </rPr>
      <t xml:space="preserve">:  14% of gross gaming revenue from games simulating table games; 52% on multi-use gaming device games simulating slot machines </t>
    </r>
  </si>
  <si>
    <t>SPORTS WAGERING:  34% of gross sports wagering</t>
  </si>
  <si>
    <t xml:space="preserve">VIDEO GAMING TERMINALS (VGTs):  42% of gross terminal revenue </t>
  </si>
  <si>
    <t>FINANCIAL INSTITUTIONS TAXES</t>
  </si>
  <si>
    <t>BST</t>
  </si>
  <si>
    <t>MTIT</t>
  </si>
  <si>
    <t>BST RATES</t>
  </si>
  <si>
    <t>1990 TO 2013</t>
  </si>
  <si>
    <t xml:space="preserve">The bank and trust company shares tax (BST) is imposed on every bank and trust company with capital stock that conducts business in Pennsylvania. The mutual thrift institutions tax (MTIT) applies to the net earnings or income received or accrued from all sources during the tax year. </t>
  </si>
  <si>
    <t>2014 TO 2016</t>
  </si>
  <si>
    <t>2017 TO PRESENT</t>
  </si>
  <si>
    <t>MTIT RATE</t>
  </si>
  <si>
    <t xml:space="preserve">Act 52-2013 adjusted how taxable shares are apportioned for BST effective January 1, 2014. It is based solely on receipts. The act also expanded nexus by using a more customer-based definition of an institution. Act 84-2016 provides a phased-in deduction for Edge Act corporation equity, beginning January 1, 2018.  </t>
  </si>
  <si>
    <t>1992 TO PRESENT</t>
  </si>
  <si>
    <t>DELINQUENT COLLECTIONS</t>
  </si>
  <si>
    <t>COLLECTIONS BY TAX TYPE ($M)</t>
  </si>
  <si>
    <t>MLF</t>
  </si>
  <si>
    <t>Delinquent Collections are the result of audits, desk reviews, and adjustments completed by the Pennsylvania Department of Revenue.</t>
  </si>
  <si>
    <t xml:space="preserve">Data may not match published delinquent collections reports due to rounding. </t>
  </si>
  <si>
    <t>CORP - Corporation taxes</t>
  </si>
  <si>
    <t xml:space="preserve">CONSUMPTION - Includes sales, use, cigarette, and other consumption taxes. </t>
  </si>
  <si>
    <t>OTHER - Includes personal income, realty transfer, and inheritance taxes.</t>
  </si>
  <si>
    <t xml:space="preserve">MLF - Includes liquid fuels, fuels, oil company franchise, and motor carrier road/IFTA taxes. </t>
  </si>
  <si>
    <t>ENHANCED REVENUE COLLECTION ACCOUNT</t>
  </si>
  <si>
    <t>REFUNDS</t>
  </si>
  <si>
    <t>APPROPRIATION</t>
  </si>
  <si>
    <t xml:space="preserve">Act 46 of 2010 created the Enhanced Revenue Collection Account (ERCA). Monies are appropriated to the department to expand tax return reviews and tax collection activities. ERCA funding has enabled the department to increase its scrutiny of returns requesting refunds as well as to initiate additional audits and enhanced compliance and collections activities. </t>
  </si>
  <si>
    <t>ERCA collections are composed of delinquent collections resulting from projects funded by Act 46 of 2010 as well as refunds avoided or diminished by ERCA funded activities.</t>
  </si>
  <si>
    <t xml:space="preserve">CONSUMPTION - Sales, use, cigarette, and other consumption taxes. </t>
  </si>
  <si>
    <t>OTHER - Personal income and inheritance taxes.</t>
  </si>
  <si>
    <t xml:space="preserve">REFUNDS - Represents refunds avoided. </t>
  </si>
  <si>
    <t>GROSS RECEIPTS TAX</t>
  </si>
  <si>
    <t>CASH COLLECTIONS BY SECTOR ($M)</t>
  </si>
  <si>
    <t>ELECTRIC</t>
  </si>
  <si>
    <t>TELECOM</t>
  </si>
  <si>
    <t>AFIG</t>
  </si>
  <si>
    <t>OTHER SECTOR</t>
  </si>
  <si>
    <t>SECTOR</t>
  </si>
  <si>
    <t>2012 TO PRESENT</t>
  </si>
  <si>
    <t>The "Other" sector includes taxable transportation services, such as pipelines and certain water transportation serivices, as well as the sale of natural gas through tax year 1999.</t>
  </si>
  <si>
    <t>INTRASTATE</t>
  </si>
  <si>
    <t>INTERSTATE</t>
  </si>
  <si>
    <t>WIRELESS</t>
  </si>
  <si>
    <t>ALTERNATIVE FUELS INCENTIVE GRANT FUND (AFIG) TRANSFER</t>
  </si>
  <si>
    <t>Beginning July 1, 1993, the revenue raised from 0.25 mill of the tax collected during the fiscal year is transferred to the Alternative Fuels Incentive Grant Fund pursuant to Act 166–1992.</t>
  </si>
  <si>
    <t xml:space="preserve">Prior to 2012, rates fluctuated due to the Revenue Neutral Reconciliation (RNR) mechanism as well as the PURTA surcharge. </t>
  </si>
  <si>
    <t>MINOR &amp; REPEALED TAXES</t>
  </si>
  <si>
    <t>NIZ, CRIZ, &amp; MIRP</t>
  </si>
  <si>
    <t>CSFT</t>
  </si>
  <si>
    <t>ALL OTHER</t>
  </si>
  <si>
    <t>CAPITAL STOCK &amp; FRANCHISE TAX (CSFT) RATES</t>
  </si>
  <si>
    <t>COMPONENTS OF MINOR &amp; REPEALED TAXES</t>
  </si>
  <si>
    <t>TAX YEAR</t>
  </si>
  <si>
    <t>TAX RATE (MILLS)</t>
  </si>
  <si>
    <t>Capital Stock &amp; Franchise Taxes</t>
  </si>
  <si>
    <t>Other Selective Business Taxes</t>
  </si>
  <si>
    <t>2008-2009</t>
  </si>
  <si>
    <t>Neighborhood Improvement Zone (NIZ) Transfer</t>
  </si>
  <si>
    <t>City Revitalization &amp; Improvement Zone (CRIZ) Transfer</t>
  </si>
  <si>
    <t>2002-2003</t>
  </si>
  <si>
    <t>Military Installation Remediation Program (MIRP) Transfer</t>
  </si>
  <si>
    <t>Fireworks Tax</t>
  </si>
  <si>
    <t>Wine Excise Tax</t>
  </si>
  <si>
    <t>-</t>
  </si>
  <si>
    <t>Excess Vehicle Rental Tax</t>
  </si>
  <si>
    <t>Tax On Legal Documents</t>
  </si>
  <si>
    <t>Tavern Games Tax</t>
  </si>
  <si>
    <t>Miscellaneous Tax Clearing Accounts</t>
  </si>
  <si>
    <t>INSURANCE PREMIUMS TAX</t>
  </si>
  <si>
    <t>REGULAR</t>
  </si>
  <si>
    <t>ESTIMATED</t>
  </si>
  <si>
    <t xml:space="preserve">Insurance premiums tax consists mostly of a 2% tax on gross premiums. Also included above are amounts for the 3% premiums tax on policies written with surplus lines insurers or other non-admitted insurers and a 5% underwriting profits tax on marine insurers. The tax rates have not changed within the reported periods. </t>
  </si>
  <si>
    <t>Collections represent only those payments deposited into the General Fund. Taxes paid by foreign casualty companies are deposited in the Municipal Pension Aid Fund, and taxes paid by foreign fire companies are deposited in the Fire Insurance Tax Fund.</t>
  </si>
  <si>
    <t>CASH COLLECTIONS BY SOURCE ($M)</t>
  </si>
  <si>
    <t>CLASS</t>
  </si>
  <si>
    <t>FUND</t>
  </si>
  <si>
    <t>TYPE</t>
  </si>
  <si>
    <t>PAYMENT</t>
  </si>
  <si>
    <t>DOMESTIC</t>
  </si>
  <si>
    <t>GF</t>
  </si>
  <si>
    <t>CASUALTY</t>
  </si>
  <si>
    <t>LIFE</t>
  </si>
  <si>
    <t>FIRE</t>
  </si>
  <si>
    <t>MARINE</t>
  </si>
  <si>
    <t>FOREIGN</t>
  </si>
  <si>
    <t>NON-GF</t>
  </si>
  <si>
    <t>RETALIATORY CASUALTY</t>
  </si>
  <si>
    <t>RETALIATORY FIRE</t>
  </si>
  <si>
    <t>TITLE</t>
  </si>
  <si>
    <t>UNAUTHORIZED</t>
  </si>
  <si>
    <t>EXCESS INSURANCE BROKERS</t>
  </si>
  <si>
    <t xml:space="preserve">The amounts above are allocated based on how an insurance company originally registered with the Pennsylvania Insurance Department. To the extent that some companies are classified as one type of insurer but are licensed to sell multiple types of insurance, the amounts may include taxes on other insurance types. </t>
  </si>
  <si>
    <t xml:space="preserve">CLASS - Domestic, foreign, or other types of insurers making the payments. Other also includes retaliatory fees paid by foreign insurers located in states with higher tax burdens on insurance companies. </t>
  </si>
  <si>
    <t>The domestic casualty and domestic fire amounts are reduced by transfers to the Municipal Pension Aid Fund and the Fire Insurance Tax Fund, respectively, for the use of certain restricted credits by foreign casualty and foreign fire insurers.</t>
  </si>
  <si>
    <t>FUND - General Fund (GF) or Non-General Fund (NON-GF). Taxes paid by foreign casualty companies are deposited in the Municipal Pension Aid Fund, and taxes paid by foreign fire companies are deposited in the Fire Insurance Tax Fund.</t>
  </si>
  <si>
    <t>CORPORATE NET INCOME TAX</t>
  </si>
  <si>
    <t>PAYMENTS BY TYPE ($M)</t>
  </si>
  <si>
    <t>TAX RATE</t>
  </si>
  <si>
    <t>The tax is paid on an estimated tax payment system. Under this system, prepayments are considered deposits as opposed to tentative liabilities. Cumulative prepayments must exceed 90 percent of reported annual liability, or 100 percent of the liability two years prior subject to the current rate and, after 1990, the current tax base definition. The adequacy of these payments is judged retrospectively based on the final return. Quarterly payments are due on the 15th day of the 3rd, 6th, 9th, and 12th months of the tax year. Final reports and payments are due the 15th day of the fifth month after the close of the taxable year. Extensions are available for filing annual reports, but not for remitting payments.</t>
  </si>
  <si>
    <t>In fiscal year 2019-20, the due date for Corporate Net Income Tax annual returns originally due between April and July 2020 were extended to August 14, 2020 because of the COVID-19 pandemic.</t>
  </si>
  <si>
    <t>Details may not add to totals due to rounding.</t>
  </si>
  <si>
    <t>PAYMENTS BY BUSINESS TYPE ($M)</t>
  </si>
  <si>
    <t>BUSINESS TYPE</t>
  </si>
  <si>
    <t>Agriculture, Forestry, Fishing and Hunting</t>
  </si>
  <si>
    <t>Mining</t>
  </si>
  <si>
    <t>Utilities</t>
  </si>
  <si>
    <t>Construction</t>
  </si>
  <si>
    <t>Manufacturing</t>
  </si>
  <si>
    <t>Wholesale Trade</t>
  </si>
  <si>
    <t>Retail Trade</t>
  </si>
  <si>
    <t>Transportation and Warehousing</t>
  </si>
  <si>
    <t>Information</t>
  </si>
  <si>
    <t>Finance and Insurance</t>
  </si>
  <si>
    <t>Real Estate and Rental and Leasing</t>
  </si>
  <si>
    <t>Professional, Scientific, and Technical Services</t>
  </si>
  <si>
    <t>Management of Companies and Enterprises</t>
  </si>
  <si>
    <t>Administrative and Support Services</t>
  </si>
  <si>
    <t>Educational Services</t>
  </si>
  <si>
    <t>Health Care and Social Assistance</t>
  </si>
  <si>
    <t>Arts, Entertainment, and Recreation</t>
  </si>
  <si>
    <t>Accommodation and Food Services</t>
  </si>
  <si>
    <t>Other Services</t>
  </si>
  <si>
    <t>Not Classified</t>
  </si>
  <si>
    <t>LIABILITIES BY SIZE ($M)</t>
  </si>
  <si>
    <t>COUNT</t>
  </si>
  <si>
    <t>LIABILITY RANGE</t>
  </si>
  <si>
    <t>$1 - $10,000</t>
  </si>
  <si>
    <t>$10,001 - $100,000</t>
  </si>
  <si>
    <t>&gt;$100,000</t>
  </si>
  <si>
    <t>CNIT LIABILITIES</t>
  </si>
  <si>
    <t>COUNT SHARE</t>
  </si>
  <si>
    <t>AMOUNT SHARE</t>
  </si>
  <si>
    <t>BUSINESS FILERS BY TAX YEAR</t>
  </si>
  <si>
    <t>C CORP</t>
  </si>
  <si>
    <t>S CORP</t>
  </si>
  <si>
    <t>LLC</t>
  </si>
  <si>
    <t>PARTNERSHIP</t>
  </si>
  <si>
    <t>C Corporations include limited liability companies that elect to be taxed as a C Corporation for federal income tax purposes as well as S Corporations with taxable built-in gains.</t>
  </si>
  <si>
    <t xml:space="preserve">S Corporation, Limited Liability Company (LLC), and Partnership counts are calculated by counting the entities filing Pennsylvania Schedule RK-1 and NRK-1 forms. Entity type is indicated on the form. </t>
  </si>
  <si>
    <t>SALES AND USE TAX</t>
  </si>
  <si>
    <t>NON-MOTOR</t>
  </si>
  <si>
    <t>MOTOR</t>
  </si>
  <si>
    <t>SUT RATE HISTORY</t>
  </si>
  <si>
    <t>1968 TO PRESENT</t>
  </si>
  <si>
    <t xml:space="preserve">Data are based on remittances made with tax returns processed during the fiscal year beginning on July 1 and ending on June 30. </t>
  </si>
  <si>
    <t xml:space="preserve">Details may not add to totals due to rounding. </t>
  </si>
  <si>
    <t>Data do not represent collections from sales subject to local sales and use tax.</t>
  </si>
  <si>
    <t>Collections are net of transfers to the Public Transportation Assistance Fund (PTAF), Public Transportation Trust Fund (PTTF), Commonwealth Finance Authority (CFA), and other miscellaneous transfers. See the SUT transfer page for more detail.</t>
  </si>
  <si>
    <t>GROSS REMITTANCES BY NORTH AMERICAN INDUSTRY CLASSIFICATION SYSTEM ($M)</t>
  </si>
  <si>
    <t>NAICS</t>
  </si>
  <si>
    <t>AGRICULTURE</t>
  </si>
  <si>
    <t>MINING</t>
  </si>
  <si>
    <t>UTILITIES</t>
  </si>
  <si>
    <t>Electric Power Generation, Transmission, &amp; Distribution</t>
  </si>
  <si>
    <t>Natural Gas Distribution</t>
  </si>
  <si>
    <t>Water, Sewage, and Other Systems</t>
  </si>
  <si>
    <t>CONSTRUCTION</t>
  </si>
  <si>
    <t>MANUFACTURING</t>
  </si>
  <si>
    <t>311-312</t>
  </si>
  <si>
    <t>Food, Beverage, and Tobacco Manufacturing</t>
  </si>
  <si>
    <t>313-316</t>
  </si>
  <si>
    <t xml:space="preserve">Textile, Textile Products, Apparel, &amp; Leather </t>
  </si>
  <si>
    <t>321-322</t>
  </si>
  <si>
    <t>Wood Product and Paper Manufacturing</t>
  </si>
  <si>
    <t>Printing and Related Support Activities</t>
  </si>
  <si>
    <t>324-326</t>
  </si>
  <si>
    <t>Petroleum, Coal, Chemical, and Plastics Manufacturing</t>
  </si>
  <si>
    <t>Nonmetallic Mineral Product Manufacturing</t>
  </si>
  <si>
    <t>331-332</t>
  </si>
  <si>
    <t>Primary Metal and Fabricated Metal Product Manufacturing</t>
  </si>
  <si>
    <t>Machinery Manufacturing</t>
  </si>
  <si>
    <t>334-335</t>
  </si>
  <si>
    <t>Computer/Electronic/Electrical Product Manufacturing</t>
  </si>
  <si>
    <t>Transportation Equipment Manufacturing</t>
  </si>
  <si>
    <t>337-339</t>
  </si>
  <si>
    <t>Furniture, Medical Supply, and Miscellaneous</t>
  </si>
  <si>
    <t>WHOLESALE TRADE</t>
  </si>
  <si>
    <t>Merchant Wholesalers, Durable Goods</t>
  </si>
  <si>
    <t>Merchant Wholesalers, Nondurable Goods</t>
  </si>
  <si>
    <t>Wholesale Electronic Markets &amp; Agents &amp; Brokers</t>
  </si>
  <si>
    <t>RETAIL TRADE - MOTOR VEHICLE PARTS AND DEALERS</t>
  </si>
  <si>
    <t>Automobile Dealers</t>
  </si>
  <si>
    <t>Other Motor Vehicle Dealers</t>
  </si>
  <si>
    <t>Automotive Parts, Accessories and Tires Dealers</t>
  </si>
  <si>
    <t>GROSS REMITTANCES BY NORTH AMERICAN INDUSTRY CLASSIFICATION SYSTEM ($M) - CONTINUED</t>
  </si>
  <si>
    <t>RETAIL TRADE - FURNITURE AND HOME FURNISHINGS STORES</t>
  </si>
  <si>
    <t>Furniture Stores</t>
  </si>
  <si>
    <t>Home Furnishings Store</t>
  </si>
  <si>
    <t>RETAIL TRADE - ELECTRONICS AND APPLIANCE STORES</t>
  </si>
  <si>
    <t>RETAIL TRADE - BUILDING MATERIAL AND GARDEN EQUIPMENT DEALERS</t>
  </si>
  <si>
    <t>Building Materials and Supplies Dealer</t>
  </si>
  <si>
    <t>Lawn and Garden Equipment and Supplies Stores</t>
  </si>
  <si>
    <t>RETAIL TRADE - FOOD AND BEVERAGE STORES</t>
  </si>
  <si>
    <t>Specialty Food Stores</t>
  </si>
  <si>
    <t>Beer, Wine and Liquor Stores</t>
  </si>
  <si>
    <t>RETAIL TRADE - HEALTH AND PERSONAL CARE STORES</t>
  </si>
  <si>
    <t>RETAIL TRADE - GASOLINE STATIONS</t>
  </si>
  <si>
    <t>RETAIL TRADE - CLOTHING AND CLOTHING ACCESSORY STORES</t>
  </si>
  <si>
    <t>RETAIL TRADE - SPORTING GOODS, HOBBY, MUSICAL INSTRUMENTS, AND BOOKS</t>
  </si>
  <si>
    <t>RETAIL TRADE - GENERAL MERCHANDISE STORES</t>
  </si>
  <si>
    <t>Department Stores</t>
  </si>
  <si>
    <t>Other General Merchandise Stores</t>
  </si>
  <si>
    <t>RETAIL TRADE - MISCELLANEOUS STORE RETAILERS</t>
  </si>
  <si>
    <t>TRANSPORTATION AND WAREHOUSING</t>
  </si>
  <si>
    <t>INFORMATION</t>
  </si>
  <si>
    <t>FINANCE, INSURANCE, AND REAL ESTATE</t>
  </si>
  <si>
    <t>SERVICES</t>
  </si>
  <si>
    <t>Professional, Scientific and Technical Services</t>
  </si>
  <si>
    <t>Admin. Support and Waste Mgmt. and Remediation Services</t>
  </si>
  <si>
    <t>Arts, Entertainment and Recreation Services</t>
  </si>
  <si>
    <t xml:space="preserve">Accommodation </t>
  </si>
  <si>
    <t>Food Services and Drinking Places</t>
  </si>
  <si>
    <t>Automotive Repair and Maintenance</t>
  </si>
  <si>
    <t>8112-8114</t>
  </si>
  <si>
    <t>Repair and Maintenance (except Automotive)</t>
  </si>
  <si>
    <t>Personal and Laundry Services</t>
  </si>
  <si>
    <t>Religious, Grantmaking, Civic, Professional, &amp; Similar Organizations</t>
  </si>
  <si>
    <t>Private Households (Maids, Butlers, Gardeners, etc.)</t>
  </si>
  <si>
    <t>GOVERNMENT</t>
  </si>
  <si>
    <t>UNCLASSIFIED</t>
  </si>
  <si>
    <t>MOTOR VEHICLE</t>
  </si>
  <si>
    <t>LIQUOR CONTROL BOARD</t>
  </si>
  <si>
    <t>GRAND TOTAL</t>
  </si>
  <si>
    <t>INDUSTRY</t>
  </si>
  <si>
    <t>Trade, Including LCB Collections (NAICS 42-45)</t>
  </si>
  <si>
    <t>Leisure &amp; Hospitality (NAICS 71-72)</t>
  </si>
  <si>
    <t xml:space="preserve">Other Services (NAICS 51-62, 81-92) </t>
  </si>
  <si>
    <t>Manufacturing &amp; All Other (NAICS 11-33, 48-49, 99)</t>
  </si>
  <si>
    <t xml:space="preserve">Data above are organized by the major industrial activity of the vendor and do not represent sales by product type. Motor vehicle collections are not included in the figures.  These data are based on remittances made with tax returns processed during the fiscal year beginning on July 1 and ending on June 30.  Details may not add to totals due to rounding. </t>
  </si>
  <si>
    <t>SALES AND USE TAX - NON-MOTOR VEHICLE</t>
  </si>
  <si>
    <t>GROSS REMITTANCES BY COUNTY ($M)</t>
  </si>
  <si>
    <t>Miscellaneous</t>
  </si>
  <si>
    <t>Motor Vehicle</t>
  </si>
  <si>
    <t>LCB</t>
  </si>
  <si>
    <t>The county data represent sales and use tax collections by county of remittance and do not represent sales and use tax by county of sale. These data are based on remittances made with tax returns processed during the fiscal year beginning on July 1 and ending on June 30. Details may not add to totals due to rounding.  Growth rates are calculated on unrounded figures.</t>
  </si>
  <si>
    <t>The data for Allegheny and Philadelphia counties do not represent collections from sales subject to local sales and use tax. Miscellaneous collections include out of state, unallocated, and separately remitted use tax collections.</t>
  </si>
  <si>
    <t>A breakdown of motor vehicle sales tax by county of vehicle registration is presented separately.</t>
  </si>
  <si>
    <t>SALES AND USE TAX - MOTOR VEHICLE</t>
  </si>
  <si>
    <t>Out of State</t>
  </si>
  <si>
    <t>The county data represent sales and use tax collections by county of vehicle registration. These data are based on remittances processed during the fiscal year beginning on July 1 and ending on June 30. Details may not add to totals due to rounding.  Growth rates are calculated on unrounded figures.</t>
  </si>
  <si>
    <t>The data for Allegheny and Philadelphia counties do not represent collections from sales subject to local sales and use tax.</t>
  </si>
  <si>
    <t>TRANSFERS ($M)</t>
  </si>
  <si>
    <t>PTAF</t>
  </si>
  <si>
    <t>PTTF</t>
  </si>
  <si>
    <t>CFA</t>
  </si>
  <si>
    <t xml:space="preserve">PTAF: The Public Transportation Assistance Fund receives a 0.947 percent monthly transfer from Sales and Use Tax revenue. </t>
  </si>
  <si>
    <t>PTTF: Beginning July 1, 2007, the Public Transportation Trust Fund receives a 4.4 percent transfer from Sales and Use Tax revenue. Previously, 1.22 percent of sales and use tax revenues were transferred to the Supplemental Public Transportation Account (SPTA). Annual transfers to the SPTA were capped at $75 million per fiscal year.</t>
  </si>
  <si>
    <t xml:space="preserve">CFA: Sales and Use Tax revenues are transferred to the Commonwealth Financing Authority for payment of principal and interest obligations due each fiscal year. The transfers are authorized under Act 85-2016, beginning July 1, 2016.  </t>
  </si>
  <si>
    <t>OTHER: Sales and use tax revenues are transferred under Act 151-2016 for Transit Revitalization Investment Districts; and for FY 2019-20 only, revenues were transferred under Act 2017-43 to the Tobacco Revenue Bond Debt Service Account.</t>
  </si>
  <si>
    <t>PERSONAL INCOME TAX</t>
  </si>
  <si>
    <t>WITHHOLDING</t>
  </si>
  <si>
    <t>ANNUAL</t>
  </si>
  <si>
    <t>% OF COLLECTIONS</t>
  </si>
  <si>
    <t>1993 TO 2003</t>
  </si>
  <si>
    <t>2004 TO PRESENT</t>
  </si>
  <si>
    <t>Personal income tax revenues consist of employer withholding, quarterly estimated payments, and annual payments.</t>
  </si>
  <si>
    <t>The April 2020 due date for tax year 2019 annual payments and the April 2020 and June 2020 due dates for tax year 2020 estimated payments were extended to July 2020 due to the COVID-19 pandemic. As a result, a portion of the revenue from these sources was shifted from fiscal year 2019-20 to fiscal year 2020-21. The April 2021 due date for tax year 2020 annual payments was also extended to May 2021. This change did not cause revenue to be shifted to a different fiscal year.</t>
  </si>
  <si>
    <t>TAXABLE INCOME RANGES AND AVERAGES</t>
  </si>
  <si>
    <t>TAXABLE INCOME</t>
  </si>
  <si>
    <t>NUMBER OF</t>
  </si>
  <si>
    <t>TAXABLE</t>
  </si>
  <si>
    <t>OTHER TAXABLE</t>
  </si>
  <si>
    <t>TOTAL TAXABLE</t>
  </si>
  <si>
    <t>RANGE</t>
  </si>
  <si>
    <t>RETURNS</t>
  </si>
  <si>
    <t>COMPENSATION</t>
  </si>
  <si>
    <t>INTEREST</t>
  </si>
  <si>
    <t>DIVIDENDS</t>
  </si>
  <si>
    <t>NET PROFITS</t>
  </si>
  <si>
    <t>INCOME</t>
  </si>
  <si>
    <t>TAX</t>
  </si>
  <si>
    <t>1 - 9,999</t>
  </si>
  <si>
    <t>10,000 - 19,999</t>
  </si>
  <si>
    <t>20,000 - 29,999</t>
  </si>
  <si>
    <t>30,000 - 39,999</t>
  </si>
  <si>
    <t>40,000 - 49,999</t>
  </si>
  <si>
    <t>50,000 - 74,999</t>
  </si>
  <si>
    <t>75,000 - 99,999</t>
  </si>
  <si>
    <t>100,000 - 249,999</t>
  </si>
  <si>
    <t>250,000 - 499,999</t>
  </si>
  <si>
    <t>500,000 - 999,999</t>
  </si>
  <si>
    <t>1,000,000 OR MORE</t>
  </si>
  <si>
    <t>MEAN AND MEDIAN TAXABLE INCOME PER RETURN ($)</t>
  </si>
  <si>
    <t>(INCLUDES JOINT RETURNS)</t>
  </si>
  <si>
    <t>YEAR</t>
  </si>
  <si>
    <t>MEAN</t>
  </si>
  <si>
    <t>MEDIAN</t>
  </si>
  <si>
    <t>Out-of-State</t>
  </si>
  <si>
    <t>The number of returns does not include returns reporting $0 taxable income.</t>
  </si>
  <si>
    <t>Entries for taxable income and tax may not add to totals due to rounding.</t>
  </si>
  <si>
    <t>TAX FORGIVENESS ($M)</t>
  </si>
  <si>
    <t>ELIGIBILITY INCOME</t>
  </si>
  <si>
    <t>TAX FORGIVENESS</t>
  </si>
  <si>
    <t>TAX FORGIVENESS PARAMETERS ($)</t>
  </si>
  <si>
    <t>CLAIMANT</t>
  </si>
  <si>
    <t>DEPENDENT</t>
  </si>
  <si>
    <t>PHASE-OUT</t>
  </si>
  <si>
    <t>Under current law, the eligibility income limits for 100 percent tax forgiveness are $6,500 for single claimants and $13,000 for married claimants with no dependents. The eligibility income limits increase by $9,500 for each dependent. Partial tax forgiveness is available for claimants with income greater than the 100 percent limit. Tax forgiveness is reduced in 10 percent increments at each phase-out amount. For example, a single filer with one dependent would have a 100 percent income limit of $16,000. If the filer's income is between $16,001 and $16,250, the filer would receive 90 percent forgiveness.</t>
  </si>
  <si>
    <t>Monthly collections for FY 2021-22 are shown by major revenue category. Collections are shown in greater detail on the General Fund Monthly Collections page.  November collections include $3.841 billion in federal American Rescue Plan Act - State and Local Fiscal Recovery Fund dollars transferred to the General Fund. These funds were appropriated as revenue replacement dollars in Act 1-A of 2021.</t>
  </si>
  <si>
    <t>Grocery Store, Convenience Retailers and Vending Machine Operators</t>
  </si>
  <si>
    <t>The sales tax data presented above are reported using the 2022 NAICS definitions and are not comparable to previous reports based on earlier NAICS definitions. Data for 2019-20 and 2020-21 were recalculated with 2022 NAICS definitions and will differ from prior editions.  These data are organized by the major industrial activity of the vendor and do not represent sales by product type. These data are based on remittances made with tax returns processed during the fiscal year beginning on July 1 and ending on June 30. Details may not add to totals due to rounding.  Growth rates are calculated on unrounded figures.</t>
  </si>
  <si>
    <t>NONMOTOR VEHICLE GROSS COLLECTIONS BY INDUSTRY ($M)</t>
  </si>
  <si>
    <t>NONMOTOR VEHICLE GROSS E-COMMERCE COLLECTIONS BY CATEGORY ($M)</t>
  </si>
  <si>
    <t>QUARTER</t>
  </si>
  <si>
    <t>ORIGINAL</t>
  </si>
  <si>
    <t>DIGITAL</t>
  </si>
  <si>
    <t>MARKETPLACE</t>
  </si>
  <si>
    <t xml:space="preserve">Q1 </t>
  </si>
  <si>
    <t xml:space="preserve">Q2 </t>
  </si>
  <si>
    <t xml:space="preserve">Q3 </t>
  </si>
  <si>
    <t xml:space="preserve">Q4 </t>
  </si>
  <si>
    <t xml:space="preserve">Entities included in e-commerce collections are those identified by the department as engaging in e-commerce.  Entities may have voluntarily remitted before these legislative/policy changes.  </t>
  </si>
  <si>
    <t>CATEGORY</t>
  </si>
  <si>
    <t>RELEVANT POLICY/LEGISLATION</t>
  </si>
  <si>
    <t>SUT Bulletin 2011-01; taxable sales by entities with physical presence in PA</t>
  </si>
  <si>
    <t>Act 84-2016; digital equivalents of taxable physical goods (e.g.: e-books, digital music, etc.)</t>
  </si>
  <si>
    <t>Act 43-2017; taxable sales on platforms for buying and selling among third-parties</t>
  </si>
  <si>
    <t>ECONOMIC NEXUS</t>
  </si>
  <si>
    <t>History of Gross Collections by Industry</t>
  </si>
  <si>
    <t>Gross Collections by Industry</t>
  </si>
  <si>
    <t>Gross E-Commerce Collections</t>
  </si>
  <si>
    <t>Gross Motor Vehicle Remittances by County</t>
  </si>
  <si>
    <t>1995 TO 2022</t>
  </si>
  <si>
    <t>CLASSES OF INCOME BY TAXABLE INCOME RANGE - TAX YEAR 2020 RETURNS ($M)</t>
  </si>
  <si>
    <t>TAXABLE INCOME BY COUNTY - 2020 ($M)</t>
  </si>
  <si>
    <t>Act 13-2019; taxables sales by entities meeting dollar threshold for sales in PA</t>
  </si>
  <si>
    <t>2018 THROUGH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</si>
</sst>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44" formatCode="_(&quot;$&quot;* #,##0.00_);_(&quot;$&quot;* \(#,##0.00\);_(&quot;$&quot;* &quot;-&quot;??_);_(@_)"/>
    <numFmt numFmtId="43" formatCode="_(* #,##0.00_);_(* \(#,##0.00\);_(* &quot;-&quot;??_);_(@_)"/>
    <numFmt numFmtId="164" formatCode="General_)"/>
    <numFmt numFmtId="165" formatCode="0_)"/>
    <numFmt numFmtId="166" formatCode="#,##0.0"/>
    <numFmt numFmtId="167" formatCode="0.0"/>
    <numFmt numFmtId="168" formatCode="0.0%"/>
    <numFmt numFmtId="169" formatCode="_(* #,##0_);_(* \(#,##0\);_(* &quot;-&quot;??_);_(@_)"/>
    <numFmt numFmtId="170" formatCode="0.000%"/>
    <numFmt numFmtId="171" formatCode="&quot;$&quot;#,##0.0000"/>
    <numFmt numFmtId="172" formatCode="&quot;$&quot;#,##0.0"/>
    <numFmt numFmtId="173" formatCode="_(&quot;$&quot;* #,##0_);_(&quot;$&quot;* \(#,##0\);_(&quot;$&quot;* &quot;-&quot;??_);_(@_)"/>
    <numFmt numFmtId="174" formatCode="_(* #,##0.0000000_);_(* \(#,##0.0000000\);_(* &quot;-&quot;??_);_(@_)"/>
    <numFmt numFmtId="175" formatCode="_(* #,##0.00000000_);_(* \(#,##0.00000000\);_(* &quot;-&quot;??_);_(@_)"/>
    <numFmt numFmtId="176" formatCode="#,##0.000"/>
    <numFmt numFmtId="177" formatCode="0.000"/>
    <numFmt numFmtId="178" formatCode="#,##0.0_);\(#,##0.0\)"/>
    <numFmt numFmtId="179" formatCode="&quot;$&quot;#,##0.000"/>
    <numFmt numFmtId="180" formatCode="&quot;$&quot;#,##0.000000"/>
    <numFmt numFmtId="181" formatCode="#,##0.000000"/>
    <numFmt numFmtId="182" formatCode="#,##0.0000"/>
    <numFmt numFmtId="183" formatCode="0_);\(0\)"/>
    <numFmt numFmtId="184" formatCode="_(* #,##0.0_);_(* \(#,##0.0\);_(* &quot;-&quot;??_);_(@_)"/>
  </numFmts>
  <fonts count="29" x14ac:knownFonts="1">
    <font>
      <sz val="12"/>
      <color theme="1"/>
      <name val="Calibri"/>
      <family val="2"/>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sz val="12"/>
      <color theme="1"/>
      <name val="Calibri"/>
      <family val="2"/>
    </font>
    <font>
      <sz val="20"/>
      <color theme="0"/>
      <name val="Calibri"/>
      <family val="2"/>
      <scheme val="minor"/>
    </font>
    <font>
      <sz val="20"/>
      <color theme="1"/>
      <name val="Calibri"/>
      <family val="2"/>
    </font>
    <font>
      <sz val="16"/>
      <color theme="0"/>
      <name val="Verdana"/>
      <family val="2"/>
    </font>
    <font>
      <b/>
      <sz val="14"/>
      <color theme="0"/>
      <name val="Calibri"/>
      <family val="2"/>
    </font>
    <font>
      <b/>
      <sz val="12"/>
      <color theme="1"/>
      <name val="Calibri"/>
      <family val="2"/>
    </font>
    <font>
      <b/>
      <sz val="12"/>
      <color rgb="FFFF0000"/>
      <name val="Calibri"/>
      <family val="2"/>
    </font>
    <font>
      <sz val="10"/>
      <name val="Times New Roman"/>
      <family val="1"/>
    </font>
    <font>
      <b/>
      <sz val="12"/>
      <name val="Calibri"/>
      <family val="2"/>
      <scheme val="minor"/>
    </font>
    <font>
      <sz val="12"/>
      <name val="Calibri"/>
      <family val="2"/>
      <scheme val="minor"/>
    </font>
    <font>
      <b/>
      <sz val="12"/>
      <color rgb="FFFF0000"/>
      <name val="Calibri"/>
      <family val="2"/>
      <scheme val="minor"/>
    </font>
    <font>
      <b/>
      <sz val="12"/>
      <color theme="1"/>
      <name val="Calibri"/>
      <family val="2"/>
      <scheme val="minor"/>
    </font>
    <font>
      <sz val="12"/>
      <name val="Calibri"/>
      <family val="2"/>
    </font>
    <font>
      <b/>
      <sz val="11"/>
      <color theme="1"/>
      <name val="Calibri"/>
      <family val="2"/>
      <scheme val="minor"/>
    </font>
    <font>
      <sz val="11"/>
      <color theme="1"/>
      <name val="Calibri"/>
      <family val="2"/>
      <scheme val="minor"/>
    </font>
    <font>
      <b/>
      <sz val="12"/>
      <color indexed="9"/>
      <name val="Calibri"/>
      <family val="2"/>
      <scheme val="minor"/>
    </font>
    <font>
      <sz val="8"/>
      <color theme="1"/>
      <name val="Verdana"/>
      <family val="2"/>
    </font>
    <font>
      <sz val="12"/>
      <color rgb="FF000000"/>
      <name val="Calibri"/>
      <family val="2"/>
    </font>
    <font>
      <b/>
      <sz val="12"/>
      <name val="Calibri"/>
      <family val="2"/>
    </font>
    <font>
      <sz val="10"/>
      <name val="Arial"/>
      <family val="2"/>
    </font>
    <font>
      <i/>
      <sz val="12"/>
      <color theme="1"/>
      <name val="Calibri"/>
      <family val="2"/>
    </font>
    <font>
      <sz val="12"/>
      <color rgb="FFFF0000"/>
      <name val="Calibri"/>
      <family val="2"/>
    </font>
  </fonts>
  <fills count="6">
    <fill>
      <patternFill patternType="none"/>
    </fill>
    <fill>
      <patternFill patternType="gray125"/>
    </fill>
    <fill>
      <patternFill patternType="solid">
        <fgColor rgb="FF003C7C"/>
        <bgColor indexed="64"/>
      </patternFill>
    </fill>
    <fill>
      <patternFill patternType="solid">
        <fgColor rgb="FFD59E0F"/>
        <bgColor indexed="64"/>
      </patternFill>
    </fill>
    <fill>
      <patternFill patternType="solid">
        <fgColor rgb="FFBFBFBF"/>
        <bgColor indexed="64"/>
      </patternFill>
    </fill>
    <fill>
      <patternFill patternType="solid">
        <fgColor rgb="FF92D05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8">
    <xf numFmtId="0" fontId="0" fillId="0" borderId="0"/>
    <xf numFmtId="0" fontId="14" fillId="0" borderId="0"/>
    <xf numFmtId="43" fontId="4"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21" fillId="0" borderId="0"/>
    <xf numFmtId="9" fontId="21" fillId="0" borderId="0" applyFont="0" applyFill="0" applyBorder="0" applyAlignment="0" applyProtection="0"/>
    <xf numFmtId="9" fontId="21" fillId="0" borderId="0" applyFont="0" applyFill="0" applyBorder="0" applyAlignment="0" applyProtection="0"/>
    <xf numFmtId="0" fontId="14" fillId="0" borderId="0"/>
    <xf numFmtId="0" fontId="7" fillId="0" borderId="0"/>
    <xf numFmtId="0" fontId="26" fillId="0" borderId="0"/>
    <xf numFmtId="0" fontId="26" fillId="0" borderId="0"/>
    <xf numFmtId="43" fontId="3" fillId="0" borderId="0" applyFont="0" applyFill="0" applyBorder="0" applyAlignment="0" applyProtection="0"/>
    <xf numFmtId="9" fontId="3"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26" fillId="0" borderId="0"/>
    <xf numFmtId="0" fontId="26" fillId="0" borderId="0"/>
    <xf numFmtId="44" fontId="26"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4" fillId="0" borderId="0"/>
  </cellStyleXfs>
  <cellXfs count="378">
    <xf numFmtId="0" fontId="0" fillId="0" borderId="0" xfId="0"/>
    <xf numFmtId="0" fontId="9" fillId="0" borderId="0" xfId="0" applyFont="1"/>
    <xf numFmtId="0" fontId="10" fillId="0" borderId="0" xfId="0" applyFont="1" applyAlignment="1">
      <alignment horizontal="center"/>
    </xf>
    <xf numFmtId="0" fontId="0" fillId="0" borderId="0" xfId="0" applyAlignment="1">
      <alignment horizontal="right"/>
    </xf>
    <xf numFmtId="0" fontId="12" fillId="0" borderId="0" xfId="0" applyFont="1" applyAlignment="1">
      <alignment horizontal="right"/>
    </xf>
    <xf numFmtId="0" fontId="12" fillId="0" borderId="0" xfId="0" applyFont="1"/>
    <xf numFmtId="0" fontId="0" fillId="0" borderId="0" xfId="0" applyAlignment="1">
      <alignment horizontal="left"/>
    </xf>
    <xf numFmtId="0" fontId="13" fillId="0" borderId="0" xfId="0" applyFont="1"/>
    <xf numFmtId="0" fontId="15" fillId="0" borderId="0" xfId="1" applyFont="1"/>
    <xf numFmtId="0" fontId="16" fillId="0" borderId="0" xfId="1" applyFont="1"/>
    <xf numFmtId="164" fontId="15" fillId="0" borderId="1" xfId="1" applyNumberFormat="1" applyFont="1" applyBorder="1" applyAlignment="1">
      <alignment horizontal="right"/>
    </xf>
    <xf numFmtId="165" fontId="15" fillId="0" borderId="1" xfId="1" applyNumberFormat="1" applyFont="1" applyBorder="1" applyAlignment="1">
      <alignment horizontal="right"/>
    </xf>
    <xf numFmtId="164" fontId="15" fillId="0" borderId="0" xfId="1" applyNumberFormat="1" applyFont="1" applyAlignment="1">
      <alignment horizontal="right"/>
    </xf>
    <xf numFmtId="165" fontId="15" fillId="0" borderId="0" xfId="1" applyNumberFormat="1" applyFont="1" applyAlignment="1">
      <alignment horizontal="right"/>
    </xf>
    <xf numFmtId="164" fontId="5" fillId="2" borderId="0" xfId="1" applyNumberFormat="1" applyFont="1" applyFill="1" applyAlignment="1">
      <alignment horizontal="left"/>
    </xf>
    <xf numFmtId="0" fontId="6" fillId="2" borderId="0" xfId="1" applyFont="1" applyFill="1"/>
    <xf numFmtId="166" fontId="5" fillId="2" borderId="0" xfId="1" applyNumberFormat="1" applyFont="1" applyFill="1"/>
    <xf numFmtId="37" fontId="15" fillId="0" borderId="0" xfId="1" applyNumberFormat="1" applyFont="1"/>
    <xf numFmtId="166" fontId="15" fillId="0" borderId="0" xfId="1" applyNumberFormat="1" applyFont="1"/>
    <xf numFmtId="37" fontId="16" fillId="0" borderId="0" xfId="1" applyNumberFormat="1" applyFont="1" applyAlignment="1">
      <alignment horizontal="left"/>
    </xf>
    <xf numFmtId="166" fontId="16" fillId="0" borderId="0" xfId="1" applyNumberFormat="1" applyFont="1"/>
    <xf numFmtId="164" fontId="15" fillId="4" borderId="0" xfId="1" applyNumberFormat="1" applyFont="1" applyFill="1" applyAlignment="1">
      <alignment horizontal="left"/>
    </xf>
    <xf numFmtId="0" fontId="16" fillId="4" borderId="0" xfId="1" applyFont="1" applyFill="1"/>
    <xf numFmtId="166" fontId="15" fillId="4" borderId="0" xfId="1" applyNumberFormat="1" applyFont="1" applyFill="1"/>
    <xf numFmtId="3" fontId="16" fillId="0" borderId="0" xfId="1" applyNumberFormat="1" applyFont="1"/>
    <xf numFmtId="164" fontId="15" fillId="0" borderId="0" xfId="1" applyNumberFormat="1" applyFont="1" applyAlignment="1">
      <alignment horizontal="left"/>
    </xf>
    <xf numFmtId="37" fontId="15" fillId="0" borderId="0" xfId="1" applyNumberFormat="1" applyFont="1" applyAlignment="1">
      <alignment horizontal="left"/>
    </xf>
    <xf numFmtId="164" fontId="16" fillId="0" borderId="0" xfId="1" applyNumberFormat="1" applyFont="1" applyAlignment="1">
      <alignment horizontal="left"/>
    </xf>
    <xf numFmtId="0" fontId="12" fillId="0" borderId="1" xfId="0" applyFont="1" applyBorder="1"/>
    <xf numFmtId="0" fontId="12" fillId="0" borderId="1" xfId="0" applyFont="1" applyBorder="1" applyAlignment="1">
      <alignment horizontal="right"/>
    </xf>
    <xf numFmtId="166" fontId="0" fillId="0" borderId="0" xfId="0" applyNumberFormat="1"/>
    <xf numFmtId="0" fontId="0" fillId="0" borderId="0" xfId="0" applyAlignment="1">
      <alignment wrapText="1"/>
    </xf>
    <xf numFmtId="0" fontId="0" fillId="0" borderId="0" xfId="0" quotePrefix="1"/>
    <xf numFmtId="0" fontId="0" fillId="0" borderId="0" xfId="0" applyAlignment="1">
      <alignment horizontal="left" wrapText="1"/>
    </xf>
    <xf numFmtId="167" fontId="0" fillId="0" borderId="0" xfId="0" applyNumberFormat="1"/>
    <xf numFmtId="43" fontId="17" fillId="0" borderId="0" xfId="3" applyFont="1"/>
    <xf numFmtId="166" fontId="5" fillId="0" borderId="0" xfId="1" applyNumberFormat="1" applyFont="1"/>
    <xf numFmtId="166" fontId="16" fillId="0" borderId="0" xfId="1" applyNumberFormat="1" applyFont="1" applyAlignment="1">
      <alignment horizontal="right"/>
    </xf>
    <xf numFmtId="169" fontId="16" fillId="0" borderId="0" xfId="3" applyNumberFormat="1" applyFont="1"/>
    <xf numFmtId="168" fontId="16" fillId="0" borderId="0" xfId="4" applyNumberFormat="1" applyFont="1"/>
    <xf numFmtId="170" fontId="0" fillId="0" borderId="0" xfId="0" applyNumberFormat="1"/>
    <xf numFmtId="168" fontId="0" fillId="0" borderId="0" xfId="4" applyNumberFormat="1" applyFont="1"/>
    <xf numFmtId="168" fontId="0" fillId="0" borderId="0" xfId="4" quotePrefix="1" applyNumberFormat="1" applyFont="1"/>
    <xf numFmtId="0" fontId="0" fillId="0" borderId="0" xfId="0" applyAlignment="1">
      <alignment horizontal="center"/>
    </xf>
    <xf numFmtId="0" fontId="12" fillId="0" borderId="1" xfId="0" applyFont="1" applyBorder="1" applyAlignment="1">
      <alignment horizontal="left"/>
    </xf>
    <xf numFmtId="166" fontId="0" fillId="0" borderId="0" xfId="5" applyNumberFormat="1" applyFont="1"/>
    <xf numFmtId="0" fontId="12" fillId="0" borderId="0" xfId="0" applyFont="1" applyAlignment="1">
      <alignment horizontal="left"/>
    </xf>
    <xf numFmtId="0" fontId="4" fillId="0" borderId="0" xfId="0" applyFont="1"/>
    <xf numFmtId="0" fontId="0" fillId="0" borderId="0" xfId="0" applyAlignment="1">
      <alignment horizontal="left"/>
    </xf>
    <xf numFmtId="0" fontId="0" fillId="0" borderId="0" xfId="0" applyAlignment="1">
      <alignment horizontal="left" wrapText="1"/>
    </xf>
    <xf numFmtId="0" fontId="12" fillId="0" borderId="1" xfId="0" applyFont="1" applyBorder="1" applyAlignment="1">
      <alignment horizontal="left"/>
    </xf>
    <xf numFmtId="166" fontId="0" fillId="0" borderId="0" xfId="0" applyNumberFormat="1" applyAlignment="1">
      <alignment horizontal="right"/>
    </xf>
    <xf numFmtId="166" fontId="19" fillId="0" borderId="0" xfId="0" applyNumberFormat="1" applyFont="1" applyAlignment="1">
      <alignment horizontal="right"/>
    </xf>
    <xf numFmtId="167" fontId="19" fillId="0" borderId="0" xfId="0" applyNumberFormat="1" applyFont="1"/>
    <xf numFmtId="14" fontId="0" fillId="0" borderId="0" xfId="0" applyNumberFormat="1" applyAlignment="1">
      <alignment horizontal="left"/>
    </xf>
    <xf numFmtId="171" fontId="0" fillId="0" borderId="0" xfId="0" applyNumberFormat="1" applyAlignment="1">
      <alignment horizontal="right"/>
    </xf>
    <xf numFmtId="0" fontId="12" fillId="0" borderId="0" xfId="0" applyFont="1" applyAlignment="1">
      <alignment wrapText="1"/>
    </xf>
    <xf numFmtId="0" fontId="18" fillId="0" borderId="1" xfId="0" applyFont="1" applyBorder="1" applyAlignment="1">
      <alignment horizontal="left"/>
    </xf>
    <xf numFmtId="0" fontId="18" fillId="0" borderId="1" xfId="0" applyFont="1" applyBorder="1" applyAlignment="1">
      <alignment horizontal="right"/>
    </xf>
    <xf numFmtId="166" fontId="3" fillId="0" borderId="0" xfId="6" applyNumberFormat="1" applyFont="1" applyAlignment="1">
      <alignment horizontal="right"/>
    </xf>
    <xf numFmtId="166" fontId="7" fillId="0" borderId="0" xfId="6" applyNumberFormat="1" applyFont="1" applyAlignment="1">
      <alignment horizontal="right"/>
    </xf>
    <xf numFmtId="17" fontId="20" fillId="0" borderId="0" xfId="0" applyNumberFormat="1" applyFont="1"/>
    <xf numFmtId="43" fontId="0" fillId="0" borderId="0" xfId="6" applyFont="1"/>
    <xf numFmtId="43" fontId="0" fillId="0" borderId="0" xfId="6" applyFont="1" applyBorder="1"/>
    <xf numFmtId="43" fontId="0" fillId="0" borderId="1" xfId="6" applyFont="1" applyBorder="1"/>
    <xf numFmtId="17" fontId="3" fillId="0" borderId="0" xfId="0" quotePrefix="1" applyNumberFormat="1" applyFont="1" applyAlignment="1">
      <alignment horizontal="left"/>
    </xf>
    <xf numFmtId="17" fontId="3" fillId="0" borderId="0" xfId="0" quotePrefix="1" applyNumberFormat="1" applyFont="1"/>
    <xf numFmtId="17" fontId="3" fillId="0" borderId="0" xfId="0" quotePrefix="1" applyNumberFormat="1" applyFont="1" applyAlignment="1">
      <alignment horizontal="left" wrapText="1"/>
    </xf>
    <xf numFmtId="17" fontId="3" fillId="0" borderId="0" xfId="0" applyNumberFormat="1" applyFont="1"/>
    <xf numFmtId="0" fontId="0" fillId="0" borderId="1" xfId="0" applyBorder="1"/>
    <xf numFmtId="43" fontId="0" fillId="0" borderId="0" xfId="6" applyFont="1" applyAlignment="1"/>
    <xf numFmtId="17" fontId="3" fillId="0" borderId="0" xfId="0" applyNumberFormat="1" applyFont="1" applyAlignment="1">
      <alignment vertical="top"/>
    </xf>
    <xf numFmtId="17" fontId="21" fillId="0" borderId="0" xfId="0" applyNumberFormat="1" applyFont="1" applyAlignment="1">
      <alignment vertical="top" wrapText="1"/>
    </xf>
    <xf numFmtId="0" fontId="0" fillId="0" borderId="0" xfId="0" applyAlignment="1">
      <alignment vertical="top" wrapText="1"/>
    </xf>
    <xf numFmtId="168" fontId="0" fillId="0" borderId="0" xfId="0" applyNumberFormat="1"/>
    <xf numFmtId="168" fontId="0" fillId="0" borderId="0" xfId="8" applyNumberFormat="1" applyFont="1" applyFill="1"/>
    <xf numFmtId="166" fontId="12" fillId="0" borderId="0" xfId="0" applyNumberFormat="1" applyFont="1"/>
    <xf numFmtId="3" fontId="0" fillId="0" borderId="0" xfId="0" applyNumberFormat="1"/>
    <xf numFmtId="168" fontId="0" fillId="0" borderId="0" xfId="8" applyNumberFormat="1" applyFont="1"/>
    <xf numFmtId="172" fontId="0" fillId="0" borderId="0" xfId="0" applyNumberFormat="1"/>
    <xf numFmtId="3" fontId="12" fillId="0" borderId="0" xfId="0" applyNumberFormat="1" applyFont="1"/>
    <xf numFmtId="168" fontId="12" fillId="0" borderId="0" xfId="8" applyNumberFormat="1" applyFont="1"/>
    <xf numFmtId="0" fontId="16" fillId="0" borderId="0" xfId="0" applyFont="1"/>
    <xf numFmtId="0" fontId="6" fillId="0" borderId="0" xfId="1" applyFont="1"/>
    <xf numFmtId="167" fontId="0" fillId="0" borderId="0" xfId="7" applyNumberFormat="1" applyFont="1"/>
    <xf numFmtId="173" fontId="0" fillId="0" borderId="0" xfId="7" applyNumberFormat="1" applyFont="1"/>
    <xf numFmtId="166" fontId="17" fillId="0" borderId="0" xfId="1" applyNumberFormat="1" applyFont="1"/>
    <xf numFmtId="166" fontId="17" fillId="0" borderId="0" xfId="1" applyNumberFormat="1" applyFont="1" applyAlignment="1">
      <alignment horizontal="right"/>
    </xf>
    <xf numFmtId="0" fontId="23" fillId="0" borderId="0" xfId="0" applyFont="1" applyAlignment="1">
      <alignment vertical="top"/>
    </xf>
    <xf numFmtId="164" fontId="5" fillId="0" borderId="0" xfId="1" applyNumberFormat="1" applyFont="1" applyAlignment="1">
      <alignment horizontal="left"/>
    </xf>
    <xf numFmtId="174" fontId="9" fillId="0" borderId="0" xfId="6" applyNumberFormat="1" applyFont="1"/>
    <xf numFmtId="174" fontId="0" fillId="0" borderId="0" xfId="6" applyNumberFormat="1" applyFont="1"/>
    <xf numFmtId="169" fontId="0" fillId="0" borderId="0" xfId="6" applyNumberFormat="1" applyFont="1"/>
    <xf numFmtId="175" fontId="0" fillId="0" borderId="0" xfId="6" applyNumberFormat="1" applyFont="1"/>
    <xf numFmtId="166" fontId="0" fillId="0" borderId="0" xfId="7" applyNumberFormat="1" applyFont="1"/>
    <xf numFmtId="166" fontId="0" fillId="0" borderId="0" xfId="7" applyNumberFormat="1" applyFont="1" applyFill="1"/>
    <xf numFmtId="49" fontId="0" fillId="0" borderId="0" xfId="0" applyNumberFormat="1" applyAlignment="1">
      <alignment horizontal="left"/>
    </xf>
    <xf numFmtId="176" fontId="0" fillId="0" borderId="0" xfId="0" applyNumberFormat="1" applyAlignment="1">
      <alignment horizontal="right"/>
    </xf>
    <xf numFmtId="0" fontId="0" fillId="0" borderId="2" xfId="0" applyBorder="1" applyAlignment="1">
      <alignment horizontal="left"/>
    </xf>
    <xf numFmtId="177" fontId="0" fillId="0" borderId="0" xfId="0" applyNumberFormat="1"/>
    <xf numFmtId="2" fontId="0" fillId="0" borderId="0" xfId="8" applyNumberFormat="1" applyFont="1"/>
    <xf numFmtId="0" fontId="3" fillId="0" borderId="0" xfId="0" applyFont="1"/>
    <xf numFmtId="0" fontId="0" fillId="0" borderId="0" xfId="0" applyAlignment="1">
      <alignment vertical="top"/>
    </xf>
    <xf numFmtId="168" fontId="12" fillId="0" borderId="0" xfId="8" applyNumberFormat="1" applyFont="1" applyFill="1"/>
    <xf numFmtId="178" fontId="0" fillId="0" borderId="0" xfId="6" applyNumberFormat="1" applyFont="1"/>
    <xf numFmtId="178" fontId="0" fillId="0" borderId="0" xfId="6" applyNumberFormat="1" applyFont="1" applyAlignment="1">
      <alignment horizontal="right"/>
    </xf>
    <xf numFmtId="4" fontId="0" fillId="0" borderId="0" xfId="0" applyNumberFormat="1"/>
    <xf numFmtId="178" fontId="0" fillId="0" borderId="0" xfId="0" applyNumberFormat="1"/>
    <xf numFmtId="17" fontId="3" fillId="0" borderId="1" xfId="0" quotePrefix="1" applyNumberFormat="1" applyFont="1" applyBorder="1"/>
    <xf numFmtId="17" fontId="3" fillId="0" borderId="1" xfId="0" quotePrefix="1" applyNumberFormat="1" applyFont="1" applyBorder="1" applyAlignment="1">
      <alignment wrapText="1"/>
    </xf>
    <xf numFmtId="17" fontId="3" fillId="0" borderId="0" xfId="0" quotePrefix="1" applyNumberFormat="1" applyFont="1" applyAlignment="1">
      <alignment wrapText="1"/>
    </xf>
    <xf numFmtId="17" fontId="18" fillId="0" borderId="1" xfId="0" applyNumberFormat="1" applyFont="1" applyBorder="1" applyAlignment="1">
      <alignment vertical="top" wrapText="1"/>
    </xf>
    <xf numFmtId="17" fontId="3" fillId="0" borderId="0" xfId="0" applyNumberFormat="1" applyFont="1" applyAlignment="1">
      <alignment vertical="top" wrapText="1"/>
    </xf>
    <xf numFmtId="0" fontId="9" fillId="0" borderId="0" xfId="9" applyFont="1"/>
    <xf numFmtId="0" fontId="10" fillId="0" borderId="0" xfId="9" applyFont="1" applyAlignment="1">
      <alignment horizontal="center"/>
    </xf>
    <xf numFmtId="0" fontId="21" fillId="0" borderId="0" xfId="9"/>
    <xf numFmtId="0" fontId="3" fillId="0" borderId="0" xfId="9" applyFont="1"/>
    <xf numFmtId="0" fontId="12" fillId="0" borderId="1" xfId="9" applyFont="1" applyBorder="1"/>
    <xf numFmtId="0" fontId="12" fillId="0" borderId="1" xfId="9" applyFont="1" applyBorder="1" applyAlignment="1">
      <alignment horizontal="right"/>
    </xf>
    <xf numFmtId="0" fontId="12" fillId="0" borderId="0" xfId="9" applyFont="1" applyAlignment="1">
      <alignment horizontal="right"/>
    </xf>
    <xf numFmtId="0" fontId="3" fillId="0" borderId="0" xfId="9" applyFont="1" applyAlignment="1">
      <alignment horizontal="left"/>
    </xf>
    <xf numFmtId="166" fontId="3" fillId="0" borderId="0" xfId="9" applyNumberFormat="1" applyFont="1" applyAlignment="1">
      <alignment horizontal="right"/>
    </xf>
    <xf numFmtId="172" fontId="21" fillId="0" borderId="0" xfId="9" applyNumberFormat="1"/>
    <xf numFmtId="0" fontId="0" fillId="0" borderId="0" xfId="10" applyNumberFormat="1" applyFont="1"/>
    <xf numFmtId="168" fontId="0" fillId="0" borderId="0" xfId="10" applyNumberFormat="1" applyFont="1"/>
    <xf numFmtId="0" fontId="3" fillId="0" borderId="1" xfId="9" applyFont="1" applyBorder="1"/>
    <xf numFmtId="0" fontId="21" fillId="0" borderId="1" xfId="9" applyBorder="1"/>
    <xf numFmtId="0" fontId="12" fillId="0" borderId="0" xfId="9" applyFont="1" applyAlignment="1">
      <alignment horizontal="left"/>
    </xf>
    <xf numFmtId="0" fontId="12" fillId="0" borderId="0" xfId="9" applyFont="1"/>
    <xf numFmtId="0" fontId="3" fillId="0" borderId="0" xfId="9" applyFont="1" applyAlignment="1">
      <alignment horizontal="left" wrapText="1"/>
    </xf>
    <xf numFmtId="10" fontId="3" fillId="0" borderId="0" xfId="11" applyNumberFormat="1" applyFont="1" applyAlignment="1">
      <alignment horizontal="right"/>
    </xf>
    <xf numFmtId="0" fontId="3" fillId="0" borderId="0" xfId="9" applyFont="1" applyAlignment="1">
      <alignment wrapText="1"/>
    </xf>
    <xf numFmtId="0" fontId="12" fillId="0" borderId="1" xfId="9" applyFont="1" applyBorder="1" applyAlignment="1">
      <alignment horizontal="left"/>
    </xf>
    <xf numFmtId="10" fontId="3" fillId="0" borderId="0" xfId="10" applyNumberFormat="1" applyFont="1" applyAlignment="1">
      <alignment horizontal="right"/>
    </xf>
    <xf numFmtId="167" fontId="21" fillId="0" borderId="0" xfId="9" applyNumberFormat="1"/>
    <xf numFmtId="10" fontId="0" fillId="0" borderId="0" xfId="10" applyNumberFormat="1" applyFont="1"/>
    <xf numFmtId="0" fontId="21" fillId="0" borderId="0" xfId="9" applyAlignment="1">
      <alignment horizontal="left"/>
    </xf>
    <xf numFmtId="172" fontId="21" fillId="0" borderId="0" xfId="9" applyNumberFormat="1" applyAlignment="1">
      <alignment horizontal="right"/>
    </xf>
    <xf numFmtId="9" fontId="0" fillId="0" borderId="0" xfId="8" applyFont="1" applyAlignment="1">
      <alignment horizontal="right"/>
    </xf>
    <xf numFmtId="172" fontId="0" fillId="0" borderId="0" xfId="0" applyNumberFormat="1" applyAlignment="1">
      <alignment horizontal="right"/>
    </xf>
    <xf numFmtId="0" fontId="0" fillId="0" borderId="0" xfId="0" applyAlignment="1">
      <alignment horizontal="left" vertical="top" wrapText="1"/>
    </xf>
    <xf numFmtId="0" fontId="0" fillId="0" borderId="0" xfId="0" applyAlignment="1">
      <alignment horizontal="left" vertical="top"/>
    </xf>
    <xf numFmtId="178" fontId="16" fillId="0" borderId="0" xfId="12" applyNumberFormat="1" applyFont="1" applyAlignment="1">
      <alignment horizontal="right"/>
    </xf>
    <xf numFmtId="172" fontId="0" fillId="0" borderId="0" xfId="0" applyNumberFormat="1" applyAlignment="1">
      <alignment horizontal="left"/>
    </xf>
    <xf numFmtId="0" fontId="12" fillId="0" borderId="0" xfId="0" applyFont="1" applyAlignment="1">
      <alignment horizontal="center"/>
    </xf>
    <xf numFmtId="10" fontId="0" fillId="0" borderId="0" xfId="8" applyNumberFormat="1" applyFont="1"/>
    <xf numFmtId="168" fontId="0" fillId="0" borderId="0" xfId="8" applyNumberFormat="1" applyFont="1" applyAlignment="1">
      <alignment horizontal="right"/>
    </xf>
    <xf numFmtId="171" fontId="0" fillId="0" borderId="0" xfId="0" applyNumberFormat="1" applyAlignment="1">
      <alignment horizontal="center"/>
    </xf>
    <xf numFmtId="168" fontId="0" fillId="0" borderId="0" xfId="8" applyNumberFormat="1" applyFont="1" applyAlignment="1">
      <alignment horizontal="center"/>
    </xf>
    <xf numFmtId="10" fontId="0" fillId="0" borderId="0" xfId="8" applyNumberFormat="1" applyFont="1" applyAlignment="1">
      <alignment horizontal="center"/>
    </xf>
    <xf numFmtId="0" fontId="0" fillId="0" borderId="0" xfId="8" applyNumberFormat="1" applyFont="1" applyAlignment="1">
      <alignment horizontal="right"/>
    </xf>
    <xf numFmtId="0" fontId="0" fillId="0" borderId="0" xfId="8" applyNumberFormat="1" applyFont="1" applyAlignment="1">
      <alignment horizontal="center"/>
    </xf>
    <xf numFmtId="0" fontId="0" fillId="0" borderId="0" xfId="0" applyAlignment="1">
      <alignment horizontal="right" wrapText="1"/>
    </xf>
    <xf numFmtId="0" fontId="0" fillId="0" borderId="0" xfId="0" applyAlignment="1">
      <alignment horizontal="center" wrapText="1"/>
    </xf>
    <xf numFmtId="179" fontId="0" fillId="0" borderId="0" xfId="0" applyNumberFormat="1"/>
    <xf numFmtId="180" fontId="0" fillId="0" borderId="0" xfId="0" applyNumberFormat="1"/>
    <xf numFmtId="0" fontId="24" fillId="0" borderId="0" xfId="0" applyFont="1" applyAlignment="1">
      <alignment vertical="center"/>
    </xf>
    <xf numFmtId="166" fontId="0" fillId="0" borderId="0" xfId="0" applyNumberFormat="1" applyAlignment="1">
      <alignment wrapText="1"/>
    </xf>
    <xf numFmtId="0" fontId="7" fillId="0" borderId="0" xfId="13" applyAlignment="1">
      <alignment wrapText="1"/>
    </xf>
    <xf numFmtId="166" fontId="12" fillId="0" borderId="0" xfId="0" applyNumberFormat="1" applyFont="1" applyAlignment="1">
      <alignment horizontal="right"/>
    </xf>
    <xf numFmtId="0" fontId="25" fillId="0" borderId="1" xfId="0" applyFont="1" applyBorder="1" applyAlignment="1">
      <alignment horizontal="left"/>
    </xf>
    <xf numFmtId="5" fontId="19" fillId="0" borderId="0" xfId="0" applyNumberFormat="1" applyFont="1" applyAlignment="1">
      <alignment horizontal="left"/>
    </xf>
    <xf numFmtId="0" fontId="19" fillId="0" borderId="0" xfId="0" applyFont="1"/>
    <xf numFmtId="3" fontId="13" fillId="0" borderId="0" xfId="0" applyNumberFormat="1" applyFont="1"/>
    <xf numFmtId="9" fontId="0" fillId="0" borderId="0" xfId="8" applyFont="1" applyFill="1"/>
    <xf numFmtId="9" fontId="12" fillId="0" borderId="0" xfId="8" applyFont="1" applyFill="1"/>
    <xf numFmtId="0" fontId="12" fillId="0" borderId="0" xfId="0" applyFont="1" applyAlignment="1">
      <alignment horizontal="right" vertical="center"/>
    </xf>
    <xf numFmtId="0" fontId="12" fillId="0" borderId="0" xfId="0" applyFont="1" applyAlignment="1">
      <alignment vertical="center"/>
    </xf>
    <xf numFmtId="3" fontId="0" fillId="0" borderId="0" xfId="0" applyNumberFormat="1" applyAlignment="1">
      <alignment horizontal="right"/>
    </xf>
    <xf numFmtId="49" fontId="16" fillId="0" borderId="0" xfId="14" applyNumberFormat="1" applyFont="1" applyAlignment="1">
      <alignment vertical="top" wrapText="1"/>
    </xf>
    <xf numFmtId="49" fontId="16" fillId="0" borderId="0" xfId="14" applyNumberFormat="1" applyFont="1" applyAlignment="1">
      <alignment vertical="top"/>
    </xf>
    <xf numFmtId="168" fontId="0" fillId="0" borderId="0" xfId="0" applyNumberFormat="1" applyAlignment="1">
      <alignment horizontal="right"/>
    </xf>
    <xf numFmtId="10" fontId="0" fillId="0" borderId="0" xfId="8" applyNumberFormat="1" applyFont="1" applyAlignment="1">
      <alignment horizontal="right"/>
    </xf>
    <xf numFmtId="0" fontId="0" fillId="0" borderId="0" xfId="8" applyNumberFormat="1" applyFont="1" applyAlignment="1">
      <alignment wrapText="1"/>
    </xf>
    <xf numFmtId="0" fontId="0" fillId="0" borderId="0" xfId="8" applyNumberFormat="1" applyFont="1" applyAlignment="1"/>
    <xf numFmtId="0" fontId="11" fillId="3" borderId="0" xfId="0" applyFont="1" applyFill="1"/>
    <xf numFmtId="181" fontId="18" fillId="0" borderId="0" xfId="0" applyNumberFormat="1" applyFont="1"/>
    <xf numFmtId="182" fontId="18" fillId="0" borderId="0" xfId="0" applyNumberFormat="1" applyFont="1"/>
    <xf numFmtId="183" fontId="15" fillId="0" borderId="1" xfId="15" applyNumberFormat="1" applyFont="1" applyBorder="1" applyAlignment="1">
      <alignment horizontal="left"/>
    </xf>
    <xf numFmtId="166" fontId="18" fillId="0" borderId="1" xfId="0" applyNumberFormat="1" applyFont="1" applyBorder="1"/>
    <xf numFmtId="168" fontId="18" fillId="0" borderId="1" xfId="8" applyNumberFormat="1" applyFont="1" applyFill="1" applyBorder="1"/>
    <xf numFmtId="37" fontId="15" fillId="0" borderId="1" xfId="15" applyNumberFormat="1" applyFont="1" applyBorder="1" applyAlignment="1">
      <alignment horizontal="left"/>
    </xf>
    <xf numFmtId="183" fontId="16" fillId="0" borderId="0" xfId="15" applyNumberFormat="1" applyFont="1" applyAlignment="1">
      <alignment horizontal="left"/>
    </xf>
    <xf numFmtId="37" fontId="15" fillId="0" borderId="1" xfId="0" applyNumberFormat="1" applyFont="1" applyBorder="1" applyAlignment="1">
      <alignment horizontal="left"/>
    </xf>
    <xf numFmtId="37" fontId="16" fillId="0" borderId="0" xfId="0" applyNumberFormat="1" applyFont="1" applyAlignment="1">
      <alignment horizontal="left"/>
    </xf>
    <xf numFmtId="183" fontId="16" fillId="0" borderId="0" xfId="0" applyNumberFormat="1" applyFont="1" applyAlignment="1">
      <alignment horizontal="left"/>
    </xf>
    <xf numFmtId="168" fontId="18" fillId="0" borderId="0" xfId="8" applyNumberFormat="1" applyFont="1" applyFill="1" applyBorder="1"/>
    <xf numFmtId="0" fontId="7" fillId="0" borderId="1" xfId="0" applyFont="1" applyBorder="1"/>
    <xf numFmtId="0" fontId="7" fillId="0" borderId="0" xfId="0" applyFont="1"/>
    <xf numFmtId="164" fontId="15" fillId="0" borderId="1" xfId="15" applyNumberFormat="1" applyFont="1" applyBorder="1" applyAlignment="1">
      <alignment horizontal="left"/>
    </xf>
    <xf numFmtId="164" fontId="16" fillId="0" borderId="0" xfId="15" applyNumberFormat="1" applyFont="1" applyAlignment="1">
      <alignment horizontal="left"/>
    </xf>
    <xf numFmtId="166" fontId="12" fillId="0" borderId="1" xfId="0" applyNumberFormat="1" applyFont="1" applyBorder="1"/>
    <xf numFmtId="0" fontId="27" fillId="0" borderId="0" xfId="0" quotePrefix="1" applyFont="1" applyAlignment="1">
      <alignment horizontal="center"/>
    </xf>
    <xf numFmtId="37" fontId="15" fillId="0" borderId="1" xfId="0" applyNumberFormat="1" applyFont="1" applyBorder="1"/>
    <xf numFmtId="166" fontId="12" fillId="0" borderId="1" xfId="0" quotePrefix="1" applyNumberFormat="1" applyFont="1" applyBorder="1" applyAlignment="1">
      <alignment horizontal="right"/>
    </xf>
    <xf numFmtId="0" fontId="27" fillId="0" borderId="1" xfId="0" quotePrefix="1" applyFont="1" applyBorder="1" applyAlignment="1">
      <alignment horizontal="center"/>
    </xf>
    <xf numFmtId="168" fontId="18" fillId="0" borderId="0" xfId="8" applyNumberFormat="1" applyFont="1" applyFill="1"/>
    <xf numFmtId="37" fontId="16" fillId="0" borderId="0" xfId="15" applyNumberFormat="1" applyFont="1" applyAlignment="1">
      <alignment horizontal="left"/>
    </xf>
    <xf numFmtId="0" fontId="16" fillId="0" borderId="0" xfId="15" applyFont="1"/>
    <xf numFmtId="3" fontId="16" fillId="0" borderId="0" xfId="15" applyNumberFormat="1" applyFont="1"/>
    <xf numFmtId="37" fontId="15" fillId="0" borderId="0" xfId="0" applyNumberFormat="1" applyFont="1"/>
    <xf numFmtId="166" fontId="18" fillId="0" borderId="0" xfId="0" applyNumberFormat="1" applyFont="1"/>
    <xf numFmtId="0" fontId="0" fillId="0" borderId="2" xfId="0" applyBorder="1"/>
    <xf numFmtId="0" fontId="12" fillId="0" borderId="2" xfId="0" applyFont="1" applyBorder="1"/>
    <xf numFmtId="166" fontId="18" fillId="0" borderId="2" xfId="0" applyNumberFormat="1" applyFont="1" applyBorder="1"/>
    <xf numFmtId="168" fontId="18" fillId="0" borderId="2" xfId="8" applyNumberFormat="1" applyFont="1" applyFill="1" applyBorder="1"/>
    <xf numFmtId="184" fontId="12" fillId="0" borderId="0" xfId="0" applyNumberFormat="1" applyFont="1"/>
    <xf numFmtId="0" fontId="9" fillId="0" borderId="0" xfId="18" applyFont="1"/>
    <xf numFmtId="0" fontId="10" fillId="0" borderId="0" xfId="18" applyFont="1" applyAlignment="1">
      <alignment horizontal="center"/>
    </xf>
    <xf numFmtId="0" fontId="7" fillId="0" borderId="0" xfId="18"/>
    <xf numFmtId="0" fontId="12" fillId="0" borderId="1" xfId="18" applyFont="1" applyBorder="1" applyAlignment="1">
      <alignment horizontal="right"/>
    </xf>
    <xf numFmtId="166" fontId="16" fillId="0" borderId="0" xfId="19" applyNumberFormat="1" applyFont="1"/>
    <xf numFmtId="0" fontId="12" fillId="0" borderId="0" xfId="18" applyFont="1" applyAlignment="1">
      <alignment horizontal="left"/>
    </xf>
    <xf numFmtId="0" fontId="7" fillId="0" borderId="0" xfId="18" applyAlignment="1">
      <alignment horizontal="left"/>
    </xf>
    <xf numFmtId="0" fontId="7" fillId="0" borderId="0" xfId="18" applyAlignment="1">
      <alignment horizontal="left" wrapText="1"/>
    </xf>
    <xf numFmtId="0" fontId="9" fillId="0" borderId="0" xfId="13" applyFont="1"/>
    <xf numFmtId="0" fontId="10" fillId="0" borderId="0" xfId="13" applyFont="1" applyAlignment="1">
      <alignment horizontal="center"/>
    </xf>
    <xf numFmtId="0" fontId="7" fillId="0" borderId="0" xfId="13"/>
    <xf numFmtId="0" fontId="12" fillId="0" borderId="0" xfId="13" applyFont="1" applyAlignment="1">
      <alignment wrapText="1"/>
    </xf>
    <xf numFmtId="0" fontId="12" fillId="0" borderId="1" xfId="13" applyFont="1" applyBorder="1" applyAlignment="1">
      <alignment horizontal="right"/>
    </xf>
    <xf numFmtId="0" fontId="0" fillId="0" borderId="0" xfId="13" applyFont="1"/>
    <xf numFmtId="166" fontId="7" fillId="0" borderId="0" xfId="13" applyNumberFormat="1" applyAlignment="1">
      <alignment horizontal="right"/>
    </xf>
    <xf numFmtId="166" fontId="7" fillId="0" borderId="0" xfId="13" applyNumberFormat="1"/>
    <xf numFmtId="0" fontId="12" fillId="0" borderId="0" xfId="13" applyFont="1"/>
    <xf numFmtId="168" fontId="7" fillId="0" borderId="0" xfId="20" applyNumberFormat="1"/>
    <xf numFmtId="14" fontId="7" fillId="0" borderId="0" xfId="13" applyNumberFormat="1" applyAlignment="1">
      <alignment horizontal="left"/>
    </xf>
    <xf numFmtId="10" fontId="7" fillId="0" borderId="0" xfId="13" applyNumberFormat="1" applyAlignment="1">
      <alignment horizontal="right"/>
    </xf>
    <xf numFmtId="0" fontId="12" fillId="0" borderId="0" xfId="13" applyFont="1" applyAlignment="1">
      <alignment horizontal="right"/>
    </xf>
    <xf numFmtId="0" fontId="12" fillId="0" borderId="0" xfId="13" applyFont="1" applyAlignment="1">
      <alignment horizontal="left"/>
    </xf>
    <xf numFmtId="0" fontId="9" fillId="0" borderId="0" xfId="21" applyFont="1"/>
    <xf numFmtId="0" fontId="10" fillId="0" borderId="0" xfId="21" applyFont="1" applyAlignment="1">
      <alignment horizontal="center"/>
    </xf>
    <xf numFmtId="0" fontId="7" fillId="0" borderId="0" xfId="21"/>
    <xf numFmtId="3" fontId="15" fillId="0" borderId="0" xfId="23" applyNumberFormat="1" applyFont="1" applyAlignment="1">
      <alignment horizontal="left" vertical="center"/>
    </xf>
    <xf numFmtId="3" fontId="15" fillId="0" borderId="0" xfId="23" applyNumberFormat="1" applyFont="1" applyAlignment="1">
      <alignment horizontal="right" vertical="center"/>
    </xf>
    <xf numFmtId="3" fontId="15" fillId="0" borderId="1" xfId="23" applyNumberFormat="1" applyFont="1" applyBorder="1" applyAlignment="1">
      <alignment horizontal="left" vertical="center"/>
    </xf>
    <xf numFmtId="3" fontId="15" fillId="0" borderId="1" xfId="23" applyNumberFormat="1" applyFont="1" applyBorder="1" applyAlignment="1">
      <alignment horizontal="right" vertical="center"/>
    </xf>
    <xf numFmtId="0" fontId="12" fillId="0" borderId="1" xfId="22" applyFont="1" applyBorder="1" applyAlignment="1">
      <alignment horizontal="right"/>
    </xf>
    <xf numFmtId="3" fontId="15" fillId="0" borderId="0" xfId="23" applyNumberFormat="1" applyFont="1" applyAlignment="1">
      <alignment vertical="center"/>
    </xf>
    <xf numFmtId="3" fontId="16" fillId="0" borderId="0" xfId="23" applyNumberFormat="1" applyFont="1" applyAlignment="1">
      <alignment horizontal="left" vertical="center"/>
    </xf>
    <xf numFmtId="3" fontId="16" fillId="0" borderId="0" xfId="23" applyNumberFormat="1" applyFont="1" applyAlignment="1">
      <alignment horizontal="right" vertical="center"/>
    </xf>
    <xf numFmtId="166" fontId="7" fillId="0" borderId="0" xfId="21" applyNumberFormat="1"/>
    <xf numFmtId="166" fontId="15" fillId="0" borderId="0" xfId="24" applyNumberFormat="1" applyFont="1" applyFill="1" applyAlignment="1">
      <alignment horizontal="right" vertical="center"/>
    </xf>
    <xf numFmtId="166" fontId="7" fillId="0" borderId="0" xfId="24" applyNumberFormat="1" applyFont="1" applyFill="1"/>
    <xf numFmtId="166" fontId="12" fillId="0" borderId="0" xfId="21" applyNumberFormat="1" applyFont="1"/>
    <xf numFmtId="0" fontId="12" fillId="0" borderId="1" xfId="21" applyFont="1" applyBorder="1"/>
    <xf numFmtId="0" fontId="12" fillId="0" borderId="1" xfId="21" applyFont="1" applyBorder="1" applyAlignment="1">
      <alignment horizontal="right"/>
    </xf>
    <xf numFmtId="0" fontId="7" fillId="0" borderId="0" xfId="21" applyAlignment="1">
      <alignment horizontal="left"/>
    </xf>
    <xf numFmtId="3" fontId="7" fillId="0" borderId="0" xfId="21" applyNumberFormat="1"/>
    <xf numFmtId="3" fontId="25" fillId="0" borderId="0" xfId="23" applyNumberFormat="1" applyFont="1" applyAlignment="1">
      <alignment horizontal="left" vertical="center"/>
    </xf>
    <xf numFmtId="3" fontId="25" fillId="0" borderId="0" xfId="21" applyNumberFormat="1" applyFont="1" applyAlignment="1">
      <alignment horizontal="right" vertical="center"/>
    </xf>
    <xf numFmtId="3" fontId="7" fillId="0" borderId="0" xfId="13" applyNumberFormat="1"/>
    <xf numFmtId="3" fontId="12" fillId="0" borderId="0" xfId="13" applyNumberFormat="1" applyFont="1"/>
    <xf numFmtId="166" fontId="12" fillId="0" borderId="0" xfId="13" applyNumberFormat="1" applyFont="1"/>
    <xf numFmtId="3" fontId="25" fillId="0" borderId="0" xfId="23" applyNumberFormat="1" applyFont="1" applyAlignment="1">
      <alignment vertical="center"/>
    </xf>
    <xf numFmtId="3" fontId="25" fillId="0" borderId="0" xfId="23" applyNumberFormat="1" applyFont="1" applyAlignment="1">
      <alignment horizontal="right" vertical="center"/>
    </xf>
    <xf numFmtId="3" fontId="19" fillId="0" borderId="0" xfId="23" applyNumberFormat="1" applyFont="1" applyAlignment="1">
      <alignment vertical="center"/>
    </xf>
    <xf numFmtId="3" fontId="19" fillId="0" borderId="0" xfId="21" applyNumberFormat="1" applyFont="1" applyAlignment="1">
      <alignment vertical="center"/>
    </xf>
    <xf numFmtId="168" fontId="12" fillId="0" borderId="0" xfId="20" applyNumberFormat="1" applyFont="1"/>
    <xf numFmtId="0" fontId="12" fillId="0" borderId="0" xfId="13" applyFont="1" applyAlignment="1">
      <alignment horizontal="right" wrapText="1"/>
    </xf>
    <xf numFmtId="3" fontId="7" fillId="0" borderId="0" xfId="13" applyNumberFormat="1" applyAlignment="1">
      <alignment horizontal="right"/>
    </xf>
    <xf numFmtId="0" fontId="12" fillId="0" borderId="1" xfId="13" applyFont="1" applyBorder="1"/>
    <xf numFmtId="0" fontId="7" fillId="0" borderId="1" xfId="13" applyBorder="1"/>
    <xf numFmtId="0" fontId="28" fillId="0" borderId="0" xfId="0" applyFont="1"/>
    <xf numFmtId="9" fontId="16" fillId="0" borderId="0" xfId="8" applyFont="1"/>
    <xf numFmtId="166" fontId="13" fillId="0" borderId="0" xfId="0" applyNumberFormat="1" applyFont="1"/>
    <xf numFmtId="166" fontId="19" fillId="0" borderId="0" xfId="0" applyNumberFormat="1" applyFont="1"/>
    <xf numFmtId="166" fontId="25" fillId="0" borderId="0" xfId="0" applyNumberFormat="1" applyFont="1"/>
    <xf numFmtId="9" fontId="20" fillId="0" borderId="0" xfId="8" applyFont="1"/>
    <xf numFmtId="166" fontId="28" fillId="0" borderId="0" xfId="0" applyNumberFormat="1" applyFont="1" applyAlignment="1">
      <alignment horizontal="right"/>
    </xf>
    <xf numFmtId="0" fontId="0" fillId="0" borderId="0" xfId="0" applyAlignment="1">
      <alignment horizontal="left"/>
    </xf>
    <xf numFmtId="0" fontId="0" fillId="0" borderId="0" xfId="0" applyAlignment="1">
      <alignment horizontal="left" wrapText="1"/>
    </xf>
    <xf numFmtId="0" fontId="12" fillId="0" borderId="1" xfId="0" applyFont="1" applyBorder="1" applyAlignment="1">
      <alignment horizontal="left"/>
    </xf>
    <xf numFmtId="0" fontId="16" fillId="0" borderId="0" xfId="0" applyFont="1" applyAlignment="1">
      <alignment horizontal="left"/>
    </xf>
    <xf numFmtId="0" fontId="12" fillId="0" borderId="0" xfId="0" applyFont="1" applyAlignment="1">
      <alignment horizontal="center"/>
    </xf>
    <xf numFmtId="0" fontId="0" fillId="0" borderId="0" xfId="8" applyNumberFormat="1" applyFont="1" applyAlignment="1">
      <alignment horizontal="left" wrapText="1"/>
    </xf>
    <xf numFmtId="0" fontId="0" fillId="0" borderId="0" xfId="8" applyNumberFormat="1" applyFont="1" applyAlignment="1">
      <alignment horizontal="left"/>
    </xf>
    <xf numFmtId="0" fontId="12" fillId="0" borderId="1" xfId="18" applyFont="1" applyBorder="1" applyAlignment="1">
      <alignment horizontal="left"/>
    </xf>
    <xf numFmtId="0" fontId="0" fillId="0" borderId="0" xfId="18" applyFont="1" applyAlignment="1">
      <alignment horizontal="left"/>
    </xf>
    <xf numFmtId="0" fontId="12" fillId="0" borderId="1" xfId="0" applyFont="1" applyBorder="1"/>
    <xf numFmtId="0" fontId="12" fillId="0" borderId="0" xfId="0" applyFont="1" applyAlignment="1">
      <alignment horizontal="left"/>
    </xf>
    <xf numFmtId="0" fontId="0" fillId="0" borderId="0" xfId="0" applyAlignment="1">
      <alignment wrapText="1"/>
    </xf>
    <xf numFmtId="0" fontId="0" fillId="0" borderId="1" xfId="0" applyBorder="1" applyAlignment="1">
      <alignment horizontal="left"/>
    </xf>
    <xf numFmtId="0" fontId="0" fillId="0" borderId="0" xfId="0" applyAlignment="1">
      <alignment horizontal="left"/>
    </xf>
    <xf numFmtId="0" fontId="12" fillId="0" borderId="1" xfId="0" applyFont="1" applyBorder="1" applyAlignment="1">
      <alignment horizontal="left"/>
    </xf>
    <xf numFmtId="0" fontId="12" fillId="0" borderId="1" xfId="0" applyFont="1" applyBorder="1"/>
    <xf numFmtId="0" fontId="7" fillId="0" borderId="0" xfId="13" applyAlignment="1">
      <alignment horizontal="left" wrapText="1"/>
    </xf>
    <xf numFmtId="0" fontId="12" fillId="0" borderId="1" xfId="13" applyFont="1" applyBorder="1" applyAlignment="1">
      <alignment horizontal="left"/>
    </xf>
    <xf numFmtId="0" fontId="7" fillId="0" borderId="0" xfId="13" applyAlignment="1">
      <alignment horizontal="left"/>
    </xf>
    <xf numFmtId="3" fontId="19" fillId="0" borderId="0" xfId="23" applyNumberFormat="1" applyFont="1" applyAlignment="1">
      <alignment horizontal="left" vertical="center"/>
    </xf>
    <xf numFmtId="3" fontId="19" fillId="0" borderId="0" xfId="21" applyNumberFormat="1" applyFont="1" applyAlignment="1">
      <alignment horizontal="left" vertical="center"/>
    </xf>
    <xf numFmtId="0" fontId="12" fillId="0" borderId="0" xfId="0" applyFont="1" applyAlignment="1">
      <alignment horizontal="left"/>
    </xf>
    <xf numFmtId="0" fontId="12" fillId="0" borderId="0" xfId="0" applyFont="1" applyAlignment="1">
      <alignment horizontal="right" wrapText="1"/>
    </xf>
    <xf numFmtId="0" fontId="12" fillId="0" borderId="1" xfId="0" applyFont="1" applyBorder="1" applyAlignment="1">
      <alignment horizontal="right" wrapText="1"/>
    </xf>
    <xf numFmtId="168" fontId="2" fillId="0" borderId="0" xfId="8" applyNumberFormat="1" applyFont="1" applyFill="1" applyBorder="1"/>
    <xf numFmtId="166" fontId="2" fillId="0" borderId="0" xfId="0" applyNumberFormat="1" applyFont="1"/>
    <xf numFmtId="1" fontId="0" fillId="0" borderId="0" xfId="0" applyNumberFormat="1"/>
    <xf numFmtId="0" fontId="2" fillId="0" borderId="0" xfId="0" applyFont="1"/>
    <xf numFmtId="1" fontId="0" fillId="0" borderId="0" xfId="0" applyNumberFormat="1" applyAlignment="1">
      <alignment horizontal="right"/>
    </xf>
    <xf numFmtId="37" fontId="16" fillId="0" borderId="1" xfId="0" applyNumberFormat="1" applyFont="1" applyBorder="1"/>
    <xf numFmtId="1" fontId="27" fillId="0" borderId="0" xfId="0" applyNumberFormat="1" applyFont="1"/>
    <xf numFmtId="168" fontId="2" fillId="0" borderId="0" xfId="8" applyNumberFormat="1" applyFont="1" applyFill="1"/>
    <xf numFmtId="168" fontId="0" fillId="0" borderId="0" xfId="20" applyNumberFormat="1" applyFont="1"/>
    <xf numFmtId="184" fontId="7" fillId="0" borderId="0" xfId="25" applyNumberFormat="1" applyFont="1" applyBorder="1" applyAlignment="1">
      <alignment horizontal="right"/>
    </xf>
    <xf numFmtId="10" fontId="0" fillId="0" borderId="0" xfId="20" applyNumberFormat="1" applyFont="1"/>
    <xf numFmtId="0" fontId="0" fillId="0" borderId="0" xfId="20" applyNumberFormat="1" applyFont="1" applyBorder="1" applyAlignment="1"/>
    <xf numFmtId="166" fontId="12" fillId="0" borderId="1" xfId="0" applyNumberFormat="1" applyFont="1" applyBorder="1" applyAlignment="1">
      <alignment horizontal="left"/>
    </xf>
    <xf numFmtId="166" fontId="0" fillId="0" borderId="1" xfId="0" applyNumberFormat="1" applyBorder="1" applyAlignment="1">
      <alignment wrapText="1"/>
    </xf>
    <xf numFmtId="168" fontId="12" fillId="0" borderId="1" xfId="26" applyNumberFormat="1" applyFont="1" applyBorder="1" applyAlignment="1">
      <alignment horizontal="left"/>
    </xf>
    <xf numFmtId="168" fontId="0" fillId="0" borderId="0" xfId="26" applyNumberFormat="1" applyFont="1" applyBorder="1" applyAlignment="1">
      <alignment horizontal="left" wrapText="1"/>
    </xf>
    <xf numFmtId="168" fontId="0" fillId="0" borderId="0" xfId="26" applyNumberFormat="1" applyFont="1" applyAlignment="1">
      <alignment horizontal="left"/>
    </xf>
    <xf numFmtId="168" fontId="0" fillId="0" borderId="0" xfId="26" applyNumberFormat="1" applyFont="1" applyBorder="1" applyAlignment="1">
      <alignment horizontal="left"/>
    </xf>
    <xf numFmtId="168" fontId="7" fillId="0" borderId="0" xfId="26" applyNumberFormat="1" applyFont="1" applyBorder="1" applyAlignment="1">
      <alignment horizontal="right"/>
    </xf>
    <xf numFmtId="168" fontId="7" fillId="0" borderId="0" xfId="26" applyNumberFormat="1" applyFont="1" applyBorder="1" applyAlignment="1">
      <alignment horizontal="right" wrapText="1"/>
    </xf>
    <xf numFmtId="0" fontId="0" fillId="0" borderId="0" xfId="20" applyNumberFormat="1" applyFont="1" applyBorder="1" applyAlignment="1">
      <alignment wrapText="1"/>
    </xf>
    <xf numFmtId="4" fontId="7" fillId="0" borderId="0" xfId="18" applyNumberFormat="1"/>
    <xf numFmtId="0" fontId="14" fillId="0" borderId="0" xfId="27"/>
    <xf numFmtId="0" fontId="12" fillId="0" borderId="1" xfId="0" applyFont="1" applyBorder="1"/>
    <xf numFmtId="0" fontId="12" fillId="0" borderId="0" xfId="21" applyFont="1" applyAlignment="1">
      <alignment horizontal="center"/>
    </xf>
    <xf numFmtId="0" fontId="7" fillId="0" borderId="0" xfId="21" applyAlignment="1">
      <alignment horizontal="center"/>
    </xf>
    <xf numFmtId="0" fontId="0" fillId="0" borderId="0" xfId="0" applyAlignment="1">
      <alignment wrapText="1"/>
    </xf>
    <xf numFmtId="0" fontId="0" fillId="0" borderId="0" xfId="20" applyNumberFormat="1" applyFont="1" applyFill="1" applyBorder="1" applyAlignment="1">
      <alignment wrapText="1"/>
    </xf>
    <xf numFmtId="0" fontId="12" fillId="0" borderId="0" xfId="21" applyFont="1" applyBorder="1" applyAlignment="1">
      <alignment horizontal="right"/>
    </xf>
    <xf numFmtId="168" fontId="0" fillId="0" borderId="0" xfId="0" applyNumberFormat="1" applyFill="1"/>
    <xf numFmtId="0" fontId="0" fillId="0" borderId="0" xfId="0" applyFill="1"/>
    <xf numFmtId="0" fontId="7" fillId="0" borderId="0" xfId="18" applyFill="1"/>
    <xf numFmtId="0" fontId="0" fillId="0" borderId="0" xfId="0" applyFill="1" applyAlignment="1">
      <alignment wrapText="1"/>
    </xf>
    <xf numFmtId="0" fontId="0" fillId="0" borderId="0" xfId="0" applyAlignment="1">
      <alignment horizontal="left"/>
    </xf>
    <xf numFmtId="0" fontId="8" fillId="2" borderId="0" xfId="0" applyFont="1" applyFill="1" applyAlignment="1">
      <alignment horizontal="left"/>
    </xf>
    <xf numFmtId="0" fontId="11" fillId="3" borderId="0" xfId="0" applyFont="1" applyFill="1" applyAlignment="1">
      <alignment horizontal="left"/>
    </xf>
    <xf numFmtId="0" fontId="0" fillId="0" borderId="0" xfId="0" applyAlignment="1">
      <alignment horizontal="left" wrapText="1"/>
    </xf>
    <xf numFmtId="0" fontId="12" fillId="0" borderId="1" xfId="0" applyFont="1" applyBorder="1" applyAlignment="1">
      <alignment horizontal="left"/>
    </xf>
    <xf numFmtId="0" fontId="16" fillId="0" borderId="0" xfId="0" applyFont="1" applyAlignment="1">
      <alignment horizontal="left"/>
    </xf>
    <xf numFmtId="166" fontId="0" fillId="0" borderId="0" xfId="0" applyNumberFormat="1" applyAlignment="1">
      <alignment horizontal="left" wrapText="1"/>
    </xf>
    <xf numFmtId="0" fontId="12" fillId="0" borderId="0" xfId="0" applyFont="1" applyAlignment="1">
      <alignment horizontal="center"/>
    </xf>
    <xf numFmtId="49" fontId="16" fillId="0" borderId="0" xfId="14" applyNumberFormat="1" applyFont="1" applyAlignment="1">
      <alignment horizontal="left" vertical="top" wrapText="1"/>
    </xf>
    <xf numFmtId="0" fontId="8" fillId="2" borderId="0" xfId="9" applyFont="1" applyFill="1" applyAlignment="1">
      <alignment horizontal="left"/>
    </xf>
    <xf numFmtId="0" fontId="11" fillId="3" borderId="0" xfId="9" applyFont="1" applyFill="1" applyAlignment="1">
      <alignment horizontal="left"/>
    </xf>
    <xf numFmtId="0" fontId="3" fillId="0" borderId="0" xfId="9" applyFont="1" applyAlignment="1">
      <alignment horizontal="left" wrapText="1"/>
    </xf>
    <xf numFmtId="0" fontId="0" fillId="0" borderId="0" xfId="8" applyNumberFormat="1" applyFont="1" applyAlignment="1">
      <alignment horizontal="left" wrapText="1"/>
    </xf>
    <xf numFmtId="0" fontId="0" fillId="0" borderId="0" xfId="8" applyNumberFormat="1" applyFont="1" applyAlignment="1">
      <alignment horizontal="left"/>
    </xf>
    <xf numFmtId="166" fontId="0" fillId="0" borderId="2" xfId="0" applyNumberFormat="1" applyBorder="1" applyAlignment="1">
      <alignment horizontal="left" wrapText="1"/>
    </xf>
    <xf numFmtId="0" fontId="0" fillId="5" borderId="0" xfId="0" applyFill="1" applyAlignment="1">
      <alignment horizontal="left" wrapText="1"/>
    </xf>
    <xf numFmtId="0" fontId="0" fillId="0" borderId="0" xfId="18" applyFont="1" applyAlignment="1">
      <alignment horizontal="left" wrapText="1"/>
    </xf>
    <xf numFmtId="0" fontId="8" fillId="2" borderId="0" xfId="18" applyFont="1" applyFill="1" applyAlignment="1">
      <alignment horizontal="left"/>
    </xf>
    <xf numFmtId="0" fontId="11" fillId="3" borderId="0" xfId="27" applyFont="1" applyFill="1" applyAlignment="1">
      <alignment horizontal="left"/>
    </xf>
    <xf numFmtId="0" fontId="12" fillId="0" borderId="1" xfId="18" applyFont="1" applyBorder="1" applyAlignment="1">
      <alignment horizontal="left"/>
    </xf>
    <xf numFmtId="0" fontId="14" fillId="0" borderId="1" xfId="27" applyBorder="1"/>
    <xf numFmtId="0" fontId="0" fillId="0" borderId="0" xfId="18" applyFont="1" applyAlignment="1">
      <alignment horizontal="left"/>
    </xf>
    <xf numFmtId="0" fontId="19" fillId="0" borderId="0" xfId="0" applyFont="1" applyAlignment="1">
      <alignment horizontal="left" wrapText="1"/>
    </xf>
    <xf numFmtId="17" fontId="3" fillId="0" borderId="0" xfId="0" applyNumberFormat="1" applyFont="1" applyAlignment="1">
      <alignment horizontal="left" vertical="top" wrapText="1"/>
    </xf>
    <xf numFmtId="0" fontId="12" fillId="0" borderId="1" xfId="0" applyFont="1" applyBorder="1"/>
    <xf numFmtId="0" fontId="0" fillId="0" borderId="0" xfId="0" applyAlignment="1">
      <alignment horizontal="left" vertical="top" wrapText="1"/>
    </xf>
    <xf numFmtId="0" fontId="7" fillId="0" borderId="0" xfId="13" applyAlignment="1">
      <alignment horizontal="left" wrapText="1"/>
    </xf>
    <xf numFmtId="0" fontId="8" fillId="2" borderId="0" xfId="13" applyFont="1" applyFill="1" applyAlignment="1">
      <alignment horizontal="left"/>
    </xf>
    <xf numFmtId="0" fontId="11" fillId="3" borderId="0" xfId="13" applyFont="1" applyFill="1" applyAlignment="1">
      <alignment horizontal="left"/>
    </xf>
    <xf numFmtId="0" fontId="12" fillId="0" borderId="1" xfId="13" applyFont="1" applyBorder="1" applyAlignment="1">
      <alignment horizontal="left"/>
    </xf>
    <xf numFmtId="0" fontId="7" fillId="0" borderId="0" xfId="13" applyAlignment="1">
      <alignment horizontal="left"/>
    </xf>
    <xf numFmtId="0" fontId="8" fillId="2" borderId="0" xfId="21" applyFont="1" applyFill="1" applyAlignment="1">
      <alignment horizontal="left"/>
    </xf>
    <xf numFmtId="0" fontId="11" fillId="3" borderId="0" xfId="21" applyFont="1" applyFill="1" applyAlignment="1">
      <alignment horizontal="left"/>
    </xf>
    <xf numFmtId="0" fontId="12" fillId="0" borderId="0" xfId="22" applyFont="1" applyAlignment="1">
      <alignment horizontal="center"/>
    </xf>
    <xf numFmtId="0" fontId="12" fillId="0" borderId="0" xfId="21" applyFont="1" applyAlignment="1">
      <alignment horizontal="center"/>
    </xf>
    <xf numFmtId="0" fontId="7" fillId="0" borderId="0" xfId="21" applyAlignment="1">
      <alignment horizontal="center"/>
    </xf>
    <xf numFmtId="3" fontId="25" fillId="0" borderId="1" xfId="23" applyNumberFormat="1" applyFont="1" applyBorder="1" applyAlignment="1">
      <alignment horizontal="left" vertical="center"/>
    </xf>
    <xf numFmtId="3" fontId="19" fillId="0" borderId="0" xfId="23" applyNumberFormat="1" applyFont="1" applyAlignment="1">
      <alignment horizontal="left" vertical="center"/>
    </xf>
    <xf numFmtId="3" fontId="19" fillId="0" borderId="0" xfId="21" applyNumberFormat="1" applyFont="1" applyAlignment="1">
      <alignment horizontal="left" vertical="center"/>
    </xf>
    <xf numFmtId="0" fontId="12" fillId="0" borderId="0" xfId="0" applyFont="1" applyAlignment="1">
      <alignment horizontal="left"/>
    </xf>
    <xf numFmtId="14" fontId="12" fillId="0" borderId="0" xfId="0" applyNumberFormat="1" applyFont="1" applyAlignment="1">
      <alignment horizontal="right"/>
    </xf>
    <xf numFmtId="17" fontId="3" fillId="0" borderId="0" xfId="0" quotePrefix="1" applyNumberFormat="1" applyFont="1" applyAlignment="1">
      <alignment horizontal="left" wrapText="1"/>
    </xf>
    <xf numFmtId="0" fontId="18" fillId="0" borderId="0" xfId="0" applyFont="1" applyAlignment="1">
      <alignment horizontal="center" wrapText="1"/>
    </xf>
    <xf numFmtId="0" fontId="18" fillId="0" borderId="1" xfId="0" applyFont="1" applyBorder="1" applyAlignment="1">
      <alignment horizontal="center" wrapText="1"/>
    </xf>
    <xf numFmtId="0" fontId="18" fillId="0" borderId="0" xfId="0" applyFont="1" applyAlignment="1">
      <alignment horizontal="right" wrapText="1"/>
    </xf>
    <xf numFmtId="0" fontId="18" fillId="0" borderId="1" xfId="0" applyFont="1" applyBorder="1" applyAlignment="1">
      <alignment horizontal="right" wrapText="1"/>
    </xf>
    <xf numFmtId="0" fontId="12" fillId="0" borderId="0" xfId="0" applyFont="1" applyAlignment="1">
      <alignment horizontal="right" wrapText="1"/>
    </xf>
    <xf numFmtId="0" fontId="12" fillId="0" borderId="1" xfId="0" applyFont="1" applyBorder="1" applyAlignment="1">
      <alignment horizontal="right" wrapText="1"/>
    </xf>
    <xf numFmtId="0" fontId="22" fillId="2" borderId="0" xfId="0" applyFont="1" applyFill="1" applyAlignment="1">
      <alignment horizontal="left"/>
    </xf>
    <xf numFmtId="0" fontId="0" fillId="0" borderId="0" xfId="0" applyAlignment="1">
      <alignment wrapText="1"/>
    </xf>
    <xf numFmtId="0" fontId="0" fillId="0" borderId="1" xfId="0" applyBorder="1" applyAlignment="1">
      <alignment horizontal="left"/>
    </xf>
    <xf numFmtId="0" fontId="16" fillId="0" borderId="0" xfId="0" applyFont="1" applyAlignment="1">
      <alignment horizontal="left" wrapText="1"/>
    </xf>
  </cellXfs>
  <cellStyles count="28">
    <cellStyle name="Comma" xfId="6" builtinId="3"/>
    <cellStyle name="Comma 2" xfId="3" xr:uid="{87BD4445-2E14-486A-855B-79DF9E3FBBB7}"/>
    <cellStyle name="Comma 3" xfId="2" xr:uid="{414A105B-E636-4ACB-BC5F-FB4B5E4DC6A7}"/>
    <cellStyle name="Comma 4" xfId="16" xr:uid="{51380BF4-EB29-4301-A188-52180DA330B9}"/>
    <cellStyle name="Comma 4 2" xfId="25" xr:uid="{01A06B85-F24A-48E8-8AF9-543BC950296A}"/>
    <cellStyle name="Currency" xfId="7" builtinId="4"/>
    <cellStyle name="Currency 2" xfId="5" xr:uid="{DAA812C9-74A7-4C25-8DFB-1F2FAC371E23}"/>
    <cellStyle name="Currency 2 2" xfId="19" xr:uid="{42139665-626D-450C-BC4F-F43E49174BE1}"/>
    <cellStyle name="Currency 2 3" xfId="24" xr:uid="{F9FC5FFB-AADB-4367-9310-4A1CDEBDC059}"/>
    <cellStyle name="Normal" xfId="0" builtinId="0"/>
    <cellStyle name="Normal 11" xfId="12" xr:uid="{656D9FB0-4F28-4D9A-B17F-D26C0EF514DB}"/>
    <cellStyle name="Normal 2" xfId="1" xr:uid="{59624405-FBA6-4BB5-B85D-039D26CA9701}"/>
    <cellStyle name="Normal 2 2" xfId="13" xr:uid="{DBDD04B8-DDCF-47EB-89CB-999EBC4578F9}"/>
    <cellStyle name="Normal 2 2 2" xfId="27" xr:uid="{2EB7B16D-48C1-48FB-8A1F-6E60B354E477}"/>
    <cellStyle name="Normal 2 3" xfId="23" xr:uid="{E288A56F-EA59-4D24-9BB9-20768EC83B31}"/>
    <cellStyle name="Normal 3 2" xfId="21" xr:uid="{873A1FF1-D66F-4366-9780-DC4747B8AEAD}"/>
    <cellStyle name="Normal 4" xfId="18" xr:uid="{A534D607-2A8C-4452-910E-7A77FA23B11A}"/>
    <cellStyle name="Normal 5 2" xfId="9" xr:uid="{74F2E1CC-8155-4F0B-B20E-9E8172BD5199}"/>
    <cellStyle name="Normal 6" xfId="22" xr:uid="{072DAC9F-E27C-47AE-A33F-864431A9100E}"/>
    <cellStyle name="Normal_CNI CSF  liabilites-p10" xfId="14" xr:uid="{D5005E07-920E-4E8C-9EFF-FFBB6470EA54}"/>
    <cellStyle name="Normal_STATSU97" xfId="15" xr:uid="{BC2B7DEF-BED8-482F-B581-20A3FA08C8AE}"/>
    <cellStyle name="Percent" xfId="8" builtinId="5"/>
    <cellStyle name="Percent 2" xfId="4" xr:uid="{D5F189BD-1F45-4668-B320-7E849D8F97D1}"/>
    <cellStyle name="Percent 2 2" xfId="20" xr:uid="{2CC14EB4-CD3C-415A-8977-E53258B4A5A1}"/>
    <cellStyle name="Percent 3" xfId="10" xr:uid="{AC52EFEE-F182-47BD-B393-FCB795790813}"/>
    <cellStyle name="Percent 3 2" xfId="11" xr:uid="{21E99E8C-69DF-4104-8AC9-824FF1321185}"/>
    <cellStyle name="Percent 4" xfId="17" xr:uid="{9876E5F4-683D-43C0-ADDA-6F6C60EA85D0}"/>
    <cellStyle name="Percent 4 2" xfId="26" xr:uid="{4BE7BE96-793E-41E7-84BB-4DF7DEAE84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US" b="1"/>
              <a:t>FISCAL YEAR</a:t>
            </a:r>
            <a:r>
              <a:rPr lang="en-US" b="1" baseline="0"/>
              <a:t> 2021-22 COLLECTIONS</a:t>
            </a:r>
          </a:p>
        </c:rich>
      </c:tx>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955850605837503"/>
          <c:y val="0.13661141804788213"/>
          <c:w val="0.84007121138383856"/>
          <c:h val="0.70030045968010923"/>
        </c:manualLayout>
      </c:layout>
      <c:barChart>
        <c:barDir val="col"/>
        <c:grouping val="stacked"/>
        <c:varyColors val="0"/>
        <c:ser>
          <c:idx val="0"/>
          <c:order val="0"/>
          <c:tx>
            <c:strRef>
              <c:f>'3'!$D$5</c:f>
              <c:strCache>
                <c:ptCount val="1"/>
                <c:pt idx="0">
                  <c:v>CORP</c:v>
                </c:pt>
              </c:strCache>
            </c:strRef>
          </c:tx>
          <c:spPr>
            <a:solidFill>
              <a:srgbClr val="003C7C"/>
            </a:solidFill>
            <a:ln w="9525">
              <a:solidFill>
                <a:schemeClr val="tx1"/>
              </a:solidFill>
            </a:ln>
            <a:effectLst/>
          </c:spPr>
          <c:invertIfNegative val="0"/>
          <c:cat>
            <c:strRef>
              <c:f>'3'!$C$6:$C$17</c:f>
              <c:strCache>
                <c:ptCount val="12"/>
                <c:pt idx="0">
                  <c:v>JUL</c:v>
                </c:pt>
                <c:pt idx="1">
                  <c:v>AUG</c:v>
                </c:pt>
                <c:pt idx="2">
                  <c:v>SEP</c:v>
                </c:pt>
                <c:pt idx="3">
                  <c:v>OCT</c:v>
                </c:pt>
                <c:pt idx="4">
                  <c:v>NOV</c:v>
                </c:pt>
                <c:pt idx="5">
                  <c:v>DEC</c:v>
                </c:pt>
                <c:pt idx="6">
                  <c:v>JAN</c:v>
                </c:pt>
                <c:pt idx="7">
                  <c:v>FEB</c:v>
                </c:pt>
                <c:pt idx="8">
                  <c:v>MAR</c:v>
                </c:pt>
                <c:pt idx="9">
                  <c:v>APR </c:v>
                </c:pt>
                <c:pt idx="10">
                  <c:v>MAY</c:v>
                </c:pt>
                <c:pt idx="11">
                  <c:v>JUN</c:v>
                </c:pt>
              </c:strCache>
            </c:strRef>
          </c:cat>
          <c:val>
            <c:numRef>
              <c:f>'3'!$D$6:$D$17</c:f>
              <c:numCache>
                <c:formatCode>#,##0.0</c:formatCode>
                <c:ptCount val="12"/>
                <c:pt idx="0">
                  <c:v>190.48235106999999</c:v>
                </c:pt>
                <c:pt idx="1">
                  <c:v>112.06464342000001</c:v>
                </c:pt>
                <c:pt idx="2">
                  <c:v>898.16291951000017</c:v>
                </c:pt>
                <c:pt idx="3">
                  <c:v>165.96521649000002</c:v>
                </c:pt>
                <c:pt idx="4">
                  <c:v>180.21732528000001</c:v>
                </c:pt>
                <c:pt idx="5">
                  <c:v>913.41282636000017</c:v>
                </c:pt>
                <c:pt idx="6">
                  <c:v>205.28269175</c:v>
                </c:pt>
                <c:pt idx="7">
                  <c:v>136.06403632999999</c:v>
                </c:pt>
                <c:pt idx="8">
                  <c:v>2356.3951645999996</c:v>
                </c:pt>
                <c:pt idx="9">
                  <c:v>676.06966295999996</c:v>
                </c:pt>
                <c:pt idx="10">
                  <c:v>510.85644234000006</c:v>
                </c:pt>
                <c:pt idx="11">
                  <c:v>972.00932664000004</c:v>
                </c:pt>
              </c:numCache>
            </c:numRef>
          </c:val>
          <c:extLst>
            <c:ext xmlns:c16="http://schemas.microsoft.com/office/drawing/2014/chart" uri="{C3380CC4-5D6E-409C-BE32-E72D297353CC}">
              <c16:uniqueId val="{00000000-D33A-4ABE-A43A-4A16549E74DE}"/>
            </c:ext>
          </c:extLst>
        </c:ser>
        <c:ser>
          <c:idx val="1"/>
          <c:order val="1"/>
          <c:tx>
            <c:strRef>
              <c:f>'3'!$E$5</c:f>
              <c:strCache>
                <c:ptCount val="1"/>
                <c:pt idx="0">
                  <c:v>CONSUMPTION</c:v>
                </c:pt>
              </c:strCache>
            </c:strRef>
          </c:tx>
          <c:spPr>
            <a:solidFill>
              <a:srgbClr val="D59E0F"/>
            </a:solidFill>
            <a:ln w="9525">
              <a:solidFill>
                <a:schemeClr val="tx1"/>
              </a:solidFill>
            </a:ln>
            <a:effectLst/>
          </c:spPr>
          <c:invertIfNegative val="0"/>
          <c:cat>
            <c:strRef>
              <c:f>'3'!$C$6:$C$17</c:f>
              <c:strCache>
                <c:ptCount val="12"/>
                <c:pt idx="0">
                  <c:v>JUL</c:v>
                </c:pt>
                <c:pt idx="1">
                  <c:v>AUG</c:v>
                </c:pt>
                <c:pt idx="2">
                  <c:v>SEP</c:v>
                </c:pt>
                <c:pt idx="3">
                  <c:v>OCT</c:v>
                </c:pt>
                <c:pt idx="4">
                  <c:v>NOV</c:v>
                </c:pt>
                <c:pt idx="5">
                  <c:v>DEC</c:v>
                </c:pt>
                <c:pt idx="6">
                  <c:v>JAN</c:v>
                </c:pt>
                <c:pt idx="7">
                  <c:v>FEB</c:v>
                </c:pt>
                <c:pt idx="8">
                  <c:v>MAR</c:v>
                </c:pt>
                <c:pt idx="9">
                  <c:v>APR </c:v>
                </c:pt>
                <c:pt idx="10">
                  <c:v>MAY</c:v>
                </c:pt>
                <c:pt idx="11">
                  <c:v>JUN</c:v>
                </c:pt>
              </c:strCache>
            </c:strRef>
          </c:cat>
          <c:val>
            <c:numRef>
              <c:f>'3'!$E$6:$E$17</c:f>
              <c:numCache>
                <c:formatCode>#,##0.0</c:formatCode>
                <c:ptCount val="12"/>
                <c:pt idx="0">
                  <c:v>1331.4327507100004</c:v>
                </c:pt>
                <c:pt idx="1">
                  <c:v>1258.8753725999998</c:v>
                </c:pt>
                <c:pt idx="2">
                  <c:v>1284.0979157199999</c:v>
                </c:pt>
                <c:pt idx="3">
                  <c:v>1316.7612828800002</c:v>
                </c:pt>
                <c:pt idx="4">
                  <c:v>1263.77490534</c:v>
                </c:pt>
                <c:pt idx="5">
                  <c:v>1337.0054358099997</c:v>
                </c:pt>
                <c:pt idx="6">
                  <c:v>1355.15363662</c:v>
                </c:pt>
                <c:pt idx="7">
                  <c:v>1051.90758439</c:v>
                </c:pt>
                <c:pt idx="8">
                  <c:v>1263.02959399</c:v>
                </c:pt>
                <c:pt idx="9">
                  <c:v>1227.8601127400002</c:v>
                </c:pt>
                <c:pt idx="10">
                  <c:v>1340.7379554799998</c:v>
                </c:pt>
                <c:pt idx="11">
                  <c:v>1360.8377545199999</c:v>
                </c:pt>
              </c:numCache>
            </c:numRef>
          </c:val>
          <c:extLst>
            <c:ext xmlns:c16="http://schemas.microsoft.com/office/drawing/2014/chart" uri="{C3380CC4-5D6E-409C-BE32-E72D297353CC}">
              <c16:uniqueId val="{00000001-D33A-4ABE-A43A-4A16549E74DE}"/>
            </c:ext>
          </c:extLst>
        </c:ser>
        <c:ser>
          <c:idx val="2"/>
          <c:order val="2"/>
          <c:tx>
            <c:strRef>
              <c:f>'3'!$F$5</c:f>
              <c:strCache>
                <c:ptCount val="1"/>
                <c:pt idx="0">
                  <c:v>OTHER</c:v>
                </c:pt>
              </c:strCache>
            </c:strRef>
          </c:tx>
          <c:spPr>
            <a:solidFill>
              <a:srgbClr val="BFBFBF"/>
            </a:solidFill>
            <a:ln w="9525">
              <a:solidFill>
                <a:schemeClr val="tx1"/>
              </a:solidFill>
            </a:ln>
            <a:effectLst/>
          </c:spPr>
          <c:invertIfNegative val="0"/>
          <c:cat>
            <c:strRef>
              <c:f>'3'!$C$6:$C$17</c:f>
              <c:strCache>
                <c:ptCount val="12"/>
                <c:pt idx="0">
                  <c:v>JUL</c:v>
                </c:pt>
                <c:pt idx="1">
                  <c:v>AUG</c:v>
                </c:pt>
                <c:pt idx="2">
                  <c:v>SEP</c:v>
                </c:pt>
                <c:pt idx="3">
                  <c:v>OCT</c:v>
                </c:pt>
                <c:pt idx="4">
                  <c:v>NOV</c:v>
                </c:pt>
                <c:pt idx="5">
                  <c:v>DEC</c:v>
                </c:pt>
                <c:pt idx="6">
                  <c:v>JAN</c:v>
                </c:pt>
                <c:pt idx="7">
                  <c:v>FEB</c:v>
                </c:pt>
                <c:pt idx="8">
                  <c:v>MAR</c:v>
                </c:pt>
                <c:pt idx="9">
                  <c:v>APR </c:v>
                </c:pt>
                <c:pt idx="10">
                  <c:v>MAY</c:v>
                </c:pt>
                <c:pt idx="11">
                  <c:v>JUN</c:v>
                </c:pt>
              </c:strCache>
            </c:strRef>
          </c:cat>
          <c:val>
            <c:numRef>
              <c:f>'3'!$F$6:$F$17</c:f>
              <c:numCache>
                <c:formatCode>#,##0.0</c:formatCode>
                <c:ptCount val="12"/>
                <c:pt idx="0">
                  <c:v>1149.8974302399999</c:v>
                </c:pt>
                <c:pt idx="1">
                  <c:v>1185.0431596700003</c:v>
                </c:pt>
                <c:pt idx="2">
                  <c:v>1781.7074781900001</c:v>
                </c:pt>
                <c:pt idx="3">
                  <c:v>1294.3913423200001</c:v>
                </c:pt>
                <c:pt idx="4">
                  <c:v>1225.31839823</c:v>
                </c:pt>
                <c:pt idx="5">
                  <c:v>1556.5156841099999</c:v>
                </c:pt>
                <c:pt idx="6">
                  <c:v>2007.0842425200001</c:v>
                </c:pt>
                <c:pt idx="7">
                  <c:v>1227.49808072</c:v>
                </c:pt>
                <c:pt idx="8">
                  <c:v>1745.1305197199999</c:v>
                </c:pt>
                <c:pt idx="9">
                  <c:v>4384.1005625500002</c:v>
                </c:pt>
                <c:pt idx="10">
                  <c:v>1349.78760474</c:v>
                </c:pt>
                <c:pt idx="11">
                  <c:v>1873.7121381099998</c:v>
                </c:pt>
              </c:numCache>
            </c:numRef>
          </c:val>
          <c:extLst>
            <c:ext xmlns:c16="http://schemas.microsoft.com/office/drawing/2014/chart" uri="{C3380CC4-5D6E-409C-BE32-E72D297353CC}">
              <c16:uniqueId val="{00000002-D33A-4ABE-A43A-4A16549E74DE}"/>
            </c:ext>
          </c:extLst>
        </c:ser>
        <c:ser>
          <c:idx val="3"/>
          <c:order val="3"/>
          <c:tx>
            <c:strRef>
              <c:f>'3'!$G$5</c:f>
              <c:strCache>
                <c:ptCount val="1"/>
                <c:pt idx="0">
                  <c:v>NONTAX</c:v>
                </c:pt>
              </c:strCache>
            </c:strRef>
          </c:tx>
          <c:spPr>
            <a:solidFill>
              <a:schemeClr val="bg1"/>
            </a:solidFill>
            <a:ln w="9525">
              <a:solidFill>
                <a:schemeClr val="tx1"/>
              </a:solidFill>
            </a:ln>
            <a:effectLst/>
          </c:spPr>
          <c:invertIfNegative val="0"/>
          <c:cat>
            <c:strRef>
              <c:f>'3'!$C$6:$C$17</c:f>
              <c:strCache>
                <c:ptCount val="12"/>
                <c:pt idx="0">
                  <c:v>JUL</c:v>
                </c:pt>
                <c:pt idx="1">
                  <c:v>AUG</c:v>
                </c:pt>
                <c:pt idx="2">
                  <c:v>SEP</c:v>
                </c:pt>
                <c:pt idx="3">
                  <c:v>OCT</c:v>
                </c:pt>
                <c:pt idx="4">
                  <c:v>NOV</c:v>
                </c:pt>
                <c:pt idx="5">
                  <c:v>DEC</c:v>
                </c:pt>
                <c:pt idx="6">
                  <c:v>JAN</c:v>
                </c:pt>
                <c:pt idx="7">
                  <c:v>FEB</c:v>
                </c:pt>
                <c:pt idx="8">
                  <c:v>MAR</c:v>
                </c:pt>
                <c:pt idx="9">
                  <c:v>APR </c:v>
                </c:pt>
                <c:pt idx="10">
                  <c:v>MAY</c:v>
                </c:pt>
                <c:pt idx="11">
                  <c:v>JUN</c:v>
                </c:pt>
              </c:strCache>
            </c:strRef>
          </c:cat>
          <c:val>
            <c:numRef>
              <c:f>'3'!$G$6:$G$17</c:f>
              <c:numCache>
                <c:formatCode>#,##0.0</c:formatCode>
                <c:ptCount val="12"/>
                <c:pt idx="0">
                  <c:v>28.405357320000004</c:v>
                </c:pt>
                <c:pt idx="1">
                  <c:v>18.295027570000002</c:v>
                </c:pt>
                <c:pt idx="2">
                  <c:v>39.137147729999995</c:v>
                </c:pt>
                <c:pt idx="3">
                  <c:v>37.008059080000002</c:v>
                </c:pt>
                <c:pt idx="4">
                  <c:v>3952.1423693499996</c:v>
                </c:pt>
                <c:pt idx="5">
                  <c:v>39.041206760000001</c:v>
                </c:pt>
                <c:pt idx="6">
                  <c:v>21.880675419999999</c:v>
                </c:pt>
                <c:pt idx="7">
                  <c:v>18.879302459999998</c:v>
                </c:pt>
                <c:pt idx="8">
                  <c:v>192.48978751999999</c:v>
                </c:pt>
                <c:pt idx="9">
                  <c:v>230.63962053</c:v>
                </c:pt>
                <c:pt idx="10">
                  <c:v>29.695084000000001</c:v>
                </c:pt>
                <c:pt idx="11">
                  <c:v>37.963233030000005</c:v>
                </c:pt>
              </c:numCache>
            </c:numRef>
          </c:val>
          <c:extLst>
            <c:ext xmlns:c16="http://schemas.microsoft.com/office/drawing/2014/chart" uri="{C3380CC4-5D6E-409C-BE32-E72D297353CC}">
              <c16:uniqueId val="{00000003-D33A-4ABE-A43A-4A16549E74DE}"/>
            </c:ext>
          </c:extLst>
        </c:ser>
        <c:dLbls>
          <c:showLegendKey val="0"/>
          <c:showVal val="0"/>
          <c:showCatName val="0"/>
          <c:showSerName val="0"/>
          <c:showPercent val="0"/>
          <c:showBubbleSize val="0"/>
        </c:dLbls>
        <c:gapWidth val="150"/>
        <c:overlap val="100"/>
        <c:axId val="574998536"/>
        <c:axId val="574996896"/>
      </c:barChart>
      <c:catAx>
        <c:axId val="574998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a:t>
                </a:r>
              </a:p>
            </c:rich>
          </c:tx>
          <c:layout>
            <c:manualLayout>
              <c:xMode val="edge"/>
              <c:yMode val="edge"/>
              <c:x val="0.51097608632254299"/>
              <c:y val="0.9002572468496686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6896"/>
        <c:crosses val="autoZero"/>
        <c:auto val="1"/>
        <c:lblAlgn val="ctr"/>
        <c:lblOffset val="100"/>
        <c:noMultiLvlLbl val="0"/>
      </c:catAx>
      <c:valAx>
        <c:axId val="57499689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 Dollars</a:t>
                </a:r>
              </a:p>
            </c:rich>
          </c:tx>
          <c:layout>
            <c:manualLayout>
              <c:xMode val="edge"/>
              <c:yMode val="edge"/>
              <c:x val="2.1164021164021163E-2"/>
              <c:y val="0.3375719609634431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8536"/>
        <c:crosses val="autoZero"/>
        <c:crossBetween val="between"/>
      </c:valAx>
      <c:spPr>
        <a:noFill/>
        <a:ln>
          <a:noFill/>
        </a:ln>
        <a:effectLst/>
      </c:spPr>
    </c:plotArea>
    <c:legend>
      <c:legendPos val="b"/>
      <c:layout>
        <c:manualLayout>
          <c:xMode val="edge"/>
          <c:yMode val="edge"/>
          <c:x val="0.18812582162169489"/>
          <c:y val="0.14753001861752096"/>
          <c:w val="0.24738034251742624"/>
          <c:h val="0.187635916443199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CASH COLLECTIONS BY TYPE</a:t>
            </a:r>
          </a:p>
        </c:rich>
      </c:tx>
      <c:overlay val="0"/>
      <c:spPr>
        <a:noFill/>
        <a:ln>
          <a:noFill/>
        </a:ln>
        <a:effectLst/>
      </c:spPr>
    </c:title>
    <c:autoTitleDeleted val="0"/>
    <c:plotArea>
      <c:layout>
        <c:manualLayout>
          <c:layoutTarget val="inner"/>
          <c:xMode val="edge"/>
          <c:yMode val="edge"/>
          <c:x val="0.1224142558022944"/>
          <c:y val="0.11004693583949002"/>
          <c:w val="0.82957710342386981"/>
          <c:h val="0.71232825604874483"/>
        </c:manualLayout>
      </c:layout>
      <c:barChart>
        <c:barDir val="col"/>
        <c:grouping val="stacked"/>
        <c:varyColors val="0"/>
        <c:ser>
          <c:idx val="0"/>
          <c:order val="0"/>
          <c:tx>
            <c:strRef>
              <c:f>'13'!$D$5</c:f>
              <c:strCache>
                <c:ptCount val="1"/>
                <c:pt idx="0">
                  <c:v>REGULAR</c:v>
                </c:pt>
              </c:strCache>
            </c:strRef>
          </c:tx>
          <c:spPr>
            <a:solidFill>
              <a:srgbClr val="003C7C"/>
            </a:solidFill>
            <a:ln>
              <a:solidFill>
                <a:schemeClr val="tx1"/>
              </a:solidFill>
            </a:ln>
            <a:effectLst/>
          </c:spPr>
          <c:invertIfNegative val="0"/>
          <c:cat>
            <c:strRef>
              <c:f>'13'!$C$6:$C$25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'13'!$D$6:$D$25</c:f>
              <c:numCache>
                <c:formatCode>#,##0.0</c:formatCode>
                <c:ptCount val="20"/>
                <c:pt idx="0">
                  <c:v>50.155694930000003</c:v>
                </c:pt>
                <c:pt idx="1">
                  <c:v>71.153238280000011</c:v>
                </c:pt>
                <c:pt idx="2">
                  <c:v>47.898490030000005</c:v>
                </c:pt>
                <c:pt idx="3">
                  <c:v>36.944785790000005</c:v>
                </c:pt>
                <c:pt idx="4">
                  <c:v>30.989885720000004</c:v>
                </c:pt>
                <c:pt idx="5">
                  <c:v>40.655159159999997</c:v>
                </c:pt>
                <c:pt idx="6">
                  <c:v>46.228266310000009</c:v>
                </c:pt>
                <c:pt idx="7">
                  <c:v>96.370574300000001</c:v>
                </c:pt>
                <c:pt idx="8">
                  <c:v>147.92090756999997</c:v>
                </c:pt>
                <c:pt idx="9">
                  <c:v>67.989202579999997</c:v>
                </c:pt>
                <c:pt idx="10">
                  <c:v>73.280761079999991</c:v>
                </c:pt>
                <c:pt idx="11">
                  <c:v>43.510218710000011</c:v>
                </c:pt>
                <c:pt idx="12">
                  <c:v>56.952460311000003</c:v>
                </c:pt>
                <c:pt idx="13">
                  <c:v>51.342162830000007</c:v>
                </c:pt>
                <c:pt idx="14">
                  <c:v>42.017154250000004</c:v>
                </c:pt>
                <c:pt idx="15">
                  <c:v>33.296739769999995</c:v>
                </c:pt>
                <c:pt idx="16">
                  <c:v>27.847087360000003</c:v>
                </c:pt>
                <c:pt idx="17">
                  <c:v>42.808510910000003</c:v>
                </c:pt>
                <c:pt idx="18">
                  <c:v>42.071873930000017</c:v>
                </c:pt>
                <c:pt idx="19">
                  <c:v>53.211751370000002</c:v>
                </c:pt>
              </c:numCache>
            </c:numRef>
          </c:val>
          <c:extLst>
            <c:ext xmlns:c16="http://schemas.microsoft.com/office/drawing/2014/chart" uri="{C3380CC4-5D6E-409C-BE32-E72D297353CC}">
              <c16:uniqueId val="{00000000-C766-44DB-B713-FCACCBFEA258}"/>
            </c:ext>
          </c:extLst>
        </c:ser>
        <c:ser>
          <c:idx val="1"/>
          <c:order val="1"/>
          <c:tx>
            <c:strRef>
              <c:f>'13'!$E$5</c:f>
              <c:strCache>
                <c:ptCount val="1"/>
                <c:pt idx="0">
                  <c:v>ESTIMATED</c:v>
                </c:pt>
              </c:strCache>
            </c:strRef>
          </c:tx>
          <c:spPr>
            <a:solidFill>
              <a:srgbClr val="D59E0F"/>
            </a:solidFill>
            <a:ln>
              <a:solidFill>
                <a:schemeClr val="tx1"/>
              </a:solidFill>
            </a:ln>
            <a:effectLst/>
          </c:spPr>
          <c:invertIfNegative val="0"/>
          <c:cat>
            <c:strRef>
              <c:f>'13'!$C$6:$C$25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'13'!$E$6:$E$25</c:f>
              <c:numCache>
                <c:formatCode>#,##0.0</c:formatCode>
                <c:ptCount val="20"/>
                <c:pt idx="0">
                  <c:v>247.47922645</c:v>
                </c:pt>
                <c:pt idx="1">
                  <c:v>279.18040628000006</c:v>
                </c:pt>
                <c:pt idx="2">
                  <c:v>320.33014630999998</c:v>
                </c:pt>
                <c:pt idx="3">
                  <c:v>312.05726255000002</c:v>
                </c:pt>
                <c:pt idx="4">
                  <c:v>335.61016790000002</c:v>
                </c:pt>
                <c:pt idx="5">
                  <c:v>337.28166742999997</c:v>
                </c:pt>
                <c:pt idx="6">
                  <c:v>347.85762124999997</c:v>
                </c:pt>
                <c:pt idx="7">
                  <c:v>329.98823204999997</c:v>
                </c:pt>
                <c:pt idx="8">
                  <c:v>242.00028573</c:v>
                </c:pt>
                <c:pt idx="9">
                  <c:v>342.45723853999999</c:v>
                </c:pt>
                <c:pt idx="10">
                  <c:v>332.71850293</c:v>
                </c:pt>
                <c:pt idx="11">
                  <c:v>353.12545080000007</c:v>
                </c:pt>
                <c:pt idx="12">
                  <c:v>341.11878116999992</c:v>
                </c:pt>
                <c:pt idx="13">
                  <c:v>362.82405426999998</c:v>
                </c:pt>
                <c:pt idx="14">
                  <c:v>347.03035349000004</c:v>
                </c:pt>
                <c:pt idx="15">
                  <c:v>363.07218472000005</c:v>
                </c:pt>
                <c:pt idx="16">
                  <c:v>347.08088695999999</c:v>
                </c:pt>
                <c:pt idx="17">
                  <c:v>361.23022383</c:v>
                </c:pt>
                <c:pt idx="18">
                  <c:v>383.19461092000006</c:v>
                </c:pt>
                <c:pt idx="19">
                  <c:v>368.71995583000006</c:v>
                </c:pt>
              </c:numCache>
            </c:numRef>
          </c:val>
          <c:extLst>
            <c:ext xmlns:c16="http://schemas.microsoft.com/office/drawing/2014/chart" uri="{C3380CC4-5D6E-409C-BE32-E72D297353CC}">
              <c16:uniqueId val="{00000001-C766-44DB-B713-FCACCBFEA258}"/>
            </c:ext>
          </c:extLst>
        </c:ser>
        <c:ser>
          <c:idx val="2"/>
          <c:order val="2"/>
          <c:tx>
            <c:strRef>
              <c:f>'13'!$F$5</c:f>
              <c:strCache>
                <c:ptCount val="1"/>
                <c:pt idx="0">
                  <c:v>OTHER</c:v>
                </c:pt>
              </c:strCache>
            </c:strRef>
          </c:tx>
          <c:spPr>
            <a:solidFill>
              <a:schemeClr val="accent3"/>
            </a:solidFill>
            <a:ln>
              <a:solidFill>
                <a:schemeClr val="tx1"/>
              </a:solidFill>
            </a:ln>
            <a:effectLst/>
          </c:spPr>
          <c:invertIfNegative val="0"/>
          <c:cat>
            <c:strRef>
              <c:f>'13'!$C$6:$C$25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'13'!$F$6:$F$25</c:f>
              <c:numCache>
                <c:formatCode>#,##0.0</c:formatCode>
                <c:ptCount val="20"/>
                <c:pt idx="0">
                  <c:v>32.973688949999996</c:v>
                </c:pt>
                <c:pt idx="1">
                  <c:v>40.434200400000002</c:v>
                </c:pt>
                <c:pt idx="2">
                  <c:v>42.471596529999992</c:v>
                </c:pt>
                <c:pt idx="3">
                  <c:v>41.368921239999999</c:v>
                </c:pt>
                <c:pt idx="4">
                  <c:v>45.889726039999992</c:v>
                </c:pt>
                <c:pt idx="5">
                  <c:v>40.292069580000003</c:v>
                </c:pt>
                <c:pt idx="6">
                  <c:v>37.449276619999999</c:v>
                </c:pt>
                <c:pt idx="7">
                  <c:v>33.16952474</c:v>
                </c:pt>
                <c:pt idx="8">
                  <c:v>38.673119250000006</c:v>
                </c:pt>
                <c:pt idx="9">
                  <c:v>47.962103499999998</c:v>
                </c:pt>
                <c:pt idx="10">
                  <c:v>40.94660669000001</c:v>
                </c:pt>
                <c:pt idx="11">
                  <c:v>35.437558010000004</c:v>
                </c:pt>
                <c:pt idx="12">
                  <c:v>56.236020710000005</c:v>
                </c:pt>
                <c:pt idx="13">
                  <c:v>50.460235119999993</c:v>
                </c:pt>
                <c:pt idx="14">
                  <c:v>44.378331700000004</c:v>
                </c:pt>
                <c:pt idx="15">
                  <c:v>54.487881799999997</c:v>
                </c:pt>
                <c:pt idx="16">
                  <c:v>69.374597429999994</c:v>
                </c:pt>
                <c:pt idx="17">
                  <c:v>69.539936940000018</c:v>
                </c:pt>
                <c:pt idx="18">
                  <c:v>26.517187119999971</c:v>
                </c:pt>
                <c:pt idx="19">
                  <c:v>60.35231706999997</c:v>
                </c:pt>
              </c:numCache>
            </c:numRef>
          </c:val>
          <c:extLst>
            <c:ext xmlns:c16="http://schemas.microsoft.com/office/drawing/2014/chart" uri="{C3380CC4-5D6E-409C-BE32-E72D297353CC}">
              <c16:uniqueId val="{00000002-C766-44DB-B713-FCACCBFEA258}"/>
            </c:ext>
          </c:extLst>
        </c:ser>
        <c:dLbls>
          <c:showLegendKey val="0"/>
          <c:showVal val="0"/>
          <c:showCatName val="0"/>
          <c:showSerName val="0"/>
          <c:showPercent val="0"/>
          <c:showBubbleSize val="0"/>
        </c:dLbls>
        <c:gapWidth val="150"/>
        <c:overlap val="100"/>
        <c:axId val="577657336"/>
        <c:axId val="577662256"/>
      </c:barChart>
      <c:catAx>
        <c:axId val="577657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62256"/>
        <c:crosses val="autoZero"/>
        <c:auto val="1"/>
        <c:lblAlgn val="ctr"/>
        <c:lblOffset val="100"/>
        <c:noMultiLvlLbl val="0"/>
      </c:catAx>
      <c:valAx>
        <c:axId val="577662256"/>
        <c:scaling>
          <c:orientation val="minMax"/>
          <c:max val="5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57336"/>
        <c:crosses val="autoZero"/>
        <c:crossBetween val="between"/>
      </c:valAx>
    </c:plotArea>
    <c:legend>
      <c:legendPos val="t"/>
      <c:layout>
        <c:manualLayout>
          <c:xMode val="edge"/>
          <c:yMode val="edge"/>
          <c:x val="0.33944950853322625"/>
          <c:y val="0.11004693583949002"/>
          <c:w val="0.32110082066635026"/>
          <c:h val="4.87543985287734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IPT COLLECTIONS BY COMPANY</a:t>
            </a:r>
            <a:r>
              <a:rPr lang="en-US" baseline="0"/>
              <a:t> TYPE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'14'!$C$25:$D$25</c:f>
              <c:strCache>
                <c:ptCount val="2"/>
                <c:pt idx="0">
                  <c:v>DOMESTIC</c:v>
                </c:pt>
                <c:pt idx="1">
                  <c:v>GF</c:v>
                </c:pt>
              </c:strCache>
            </c:strRef>
          </c:tx>
          <c:spPr>
            <a:solidFill>
              <a:srgbClr val="003C7C"/>
            </a:solidFill>
            <a:ln>
              <a:solidFill>
                <a:schemeClr val="tx1"/>
              </a:solidFill>
            </a:ln>
            <a:effectLst/>
          </c:spPr>
          <c:invertIfNegative val="0"/>
          <c:cat>
            <c:strRef>
              <c:extLst>
                <c:ext xmlns:c15="http://schemas.microsoft.com/office/drawing/2012/chart" uri="{02D57815-91ED-43cb-92C2-25804820EDAC}">
                  <c15:fullRef>
                    <c15:sqref>'14'!$G$5:$I$5</c15:sqref>
                  </c15:fullRef>
                </c:ext>
              </c:extLst>
              <c:f>'14'!$G$5:$I$5</c:f>
              <c:strCache>
                <c:ptCount val="3"/>
                <c:pt idx="0">
                  <c:v>2019-20</c:v>
                </c:pt>
                <c:pt idx="1">
                  <c:v>2020-21</c:v>
                </c:pt>
                <c:pt idx="2">
                  <c:v>2021-22</c:v>
                </c:pt>
              </c:strCache>
            </c:strRef>
          </c:cat>
          <c:val>
            <c:numRef>
              <c:extLst>
                <c:ext xmlns:c15="http://schemas.microsoft.com/office/drawing/2012/chart" uri="{02D57815-91ED-43cb-92C2-25804820EDAC}">
                  <c15:fullRef>
                    <c15:sqref>'14'!$G$25:$J$25</c15:sqref>
                  </c15:fullRef>
                </c:ext>
              </c:extLst>
              <c:f>'14'!$G$25:$I$25</c:f>
              <c:numCache>
                <c:formatCode>#,##0.0</c:formatCode>
                <c:ptCount val="3"/>
                <c:pt idx="0">
                  <c:v>152.26954019000001</c:v>
                </c:pt>
                <c:pt idx="1">
                  <c:v>165.24466577000001</c:v>
                </c:pt>
                <c:pt idx="2">
                  <c:v>161.26804993000002</c:v>
                </c:pt>
              </c:numCache>
            </c:numRef>
          </c:val>
          <c:extLst>
            <c:ext xmlns:c16="http://schemas.microsoft.com/office/drawing/2014/chart" uri="{C3380CC4-5D6E-409C-BE32-E72D297353CC}">
              <c16:uniqueId val="{00000000-B88C-4251-89EF-56EA8EE63831}"/>
            </c:ext>
          </c:extLst>
        </c:ser>
        <c:ser>
          <c:idx val="1"/>
          <c:order val="1"/>
          <c:tx>
            <c:strRef>
              <c:f>'14'!$C$26:$D$26</c:f>
              <c:strCache>
                <c:ptCount val="2"/>
                <c:pt idx="0">
                  <c:v>FOREIGN</c:v>
                </c:pt>
                <c:pt idx="1">
                  <c:v>GF</c:v>
                </c:pt>
              </c:strCache>
            </c:strRef>
          </c:tx>
          <c:spPr>
            <a:solidFill>
              <a:srgbClr val="D59E0F"/>
            </a:solidFill>
            <a:ln>
              <a:solidFill>
                <a:schemeClr val="tx1"/>
              </a:solidFill>
            </a:ln>
            <a:effectLst/>
          </c:spPr>
          <c:invertIfNegative val="0"/>
          <c:cat>
            <c:strRef>
              <c:extLst>
                <c:ext xmlns:c15="http://schemas.microsoft.com/office/drawing/2012/chart" uri="{02D57815-91ED-43cb-92C2-25804820EDAC}">
                  <c15:fullRef>
                    <c15:sqref>'14'!$G$5:$I$5</c15:sqref>
                  </c15:fullRef>
                </c:ext>
              </c:extLst>
              <c:f>'14'!$G$5:$I$5</c:f>
              <c:strCache>
                <c:ptCount val="3"/>
                <c:pt idx="0">
                  <c:v>2019-20</c:v>
                </c:pt>
                <c:pt idx="1">
                  <c:v>2020-21</c:v>
                </c:pt>
                <c:pt idx="2">
                  <c:v>2021-22</c:v>
                </c:pt>
              </c:strCache>
            </c:strRef>
          </c:cat>
          <c:val>
            <c:numRef>
              <c:extLst>
                <c:ext xmlns:c15="http://schemas.microsoft.com/office/drawing/2012/chart" uri="{02D57815-91ED-43cb-92C2-25804820EDAC}">
                  <c15:fullRef>
                    <c15:sqref>'14'!$G$26:$J$26</c15:sqref>
                  </c15:fullRef>
                </c:ext>
              </c:extLst>
              <c:f>'14'!$G$26:$I$26</c:f>
              <c:numCache>
                <c:formatCode>#,##0.0</c:formatCode>
                <c:ptCount val="3"/>
                <c:pt idx="0">
                  <c:v>251.76919455000004</c:v>
                </c:pt>
                <c:pt idx="1">
                  <c:v>260.02181908</c:v>
                </c:pt>
                <c:pt idx="2">
                  <c:v>260.66365726999999</c:v>
                </c:pt>
              </c:numCache>
            </c:numRef>
          </c:val>
          <c:extLst>
            <c:ext xmlns:c16="http://schemas.microsoft.com/office/drawing/2014/chart" uri="{C3380CC4-5D6E-409C-BE32-E72D297353CC}">
              <c16:uniqueId val="{00000001-B88C-4251-89EF-56EA8EE63831}"/>
            </c:ext>
          </c:extLst>
        </c:ser>
        <c:ser>
          <c:idx val="2"/>
          <c:order val="2"/>
          <c:tx>
            <c:strRef>
              <c:f>'14'!$C$27:$D$27</c:f>
              <c:strCache>
                <c:ptCount val="2"/>
                <c:pt idx="0">
                  <c:v>FOREIGN</c:v>
                </c:pt>
                <c:pt idx="1">
                  <c:v>NON-GF</c:v>
                </c:pt>
              </c:strCache>
            </c:strRef>
          </c:tx>
          <c:spPr>
            <a:solidFill>
              <a:schemeClr val="bg1"/>
            </a:solidFill>
            <a:ln>
              <a:solidFill>
                <a:schemeClr val="tx1"/>
              </a:solidFill>
            </a:ln>
            <a:effectLst/>
          </c:spPr>
          <c:invertIfNegative val="0"/>
          <c:cat>
            <c:strRef>
              <c:extLst>
                <c:ext xmlns:c15="http://schemas.microsoft.com/office/drawing/2012/chart" uri="{02D57815-91ED-43cb-92C2-25804820EDAC}">
                  <c15:fullRef>
                    <c15:sqref>'14'!$G$5:$I$5</c15:sqref>
                  </c15:fullRef>
                </c:ext>
              </c:extLst>
              <c:f>'14'!$G$5:$I$5</c:f>
              <c:strCache>
                <c:ptCount val="3"/>
                <c:pt idx="0">
                  <c:v>2019-20</c:v>
                </c:pt>
                <c:pt idx="1">
                  <c:v>2020-21</c:v>
                </c:pt>
                <c:pt idx="2">
                  <c:v>2021-22</c:v>
                </c:pt>
              </c:strCache>
            </c:strRef>
          </c:cat>
          <c:val>
            <c:numRef>
              <c:extLst>
                <c:ext xmlns:c15="http://schemas.microsoft.com/office/drawing/2012/chart" uri="{02D57815-91ED-43cb-92C2-25804820EDAC}">
                  <c15:fullRef>
                    <c15:sqref>'14'!$G$27:$J$27</c15:sqref>
                  </c15:fullRef>
                </c:ext>
              </c:extLst>
              <c:f>'14'!$G$27:$I$27</c:f>
              <c:numCache>
                <c:formatCode>#,##0.0</c:formatCode>
                <c:ptCount val="3"/>
                <c:pt idx="0">
                  <c:v>371.82722273000002</c:v>
                </c:pt>
                <c:pt idx="1">
                  <c:v>384.66986363000001</c:v>
                </c:pt>
                <c:pt idx="2">
                  <c:v>416.75607281999999</c:v>
                </c:pt>
              </c:numCache>
            </c:numRef>
          </c:val>
          <c:extLst>
            <c:ext xmlns:c16="http://schemas.microsoft.com/office/drawing/2014/chart" uri="{C3380CC4-5D6E-409C-BE32-E72D297353CC}">
              <c16:uniqueId val="{00000002-B88C-4251-89EF-56EA8EE63831}"/>
            </c:ext>
          </c:extLst>
        </c:ser>
        <c:ser>
          <c:idx val="3"/>
          <c:order val="3"/>
          <c:tx>
            <c:strRef>
              <c:f>'14'!$C$28:$D$28</c:f>
              <c:strCache>
                <c:ptCount val="2"/>
                <c:pt idx="0">
                  <c:v>OTHER</c:v>
                </c:pt>
                <c:pt idx="1">
                  <c:v>GF</c:v>
                </c:pt>
              </c:strCache>
            </c:strRef>
          </c:tx>
          <c:spPr>
            <a:solidFill>
              <a:srgbClr val="BFBFBF"/>
            </a:solidFill>
            <a:ln>
              <a:solidFill>
                <a:schemeClr val="tx1"/>
              </a:solidFill>
            </a:ln>
            <a:effectLst/>
          </c:spPr>
          <c:invertIfNegative val="0"/>
          <c:cat>
            <c:strRef>
              <c:extLst>
                <c:ext xmlns:c15="http://schemas.microsoft.com/office/drawing/2012/chart" uri="{02D57815-91ED-43cb-92C2-25804820EDAC}">
                  <c15:fullRef>
                    <c15:sqref>'14'!$G$5:$I$5</c15:sqref>
                  </c15:fullRef>
                </c:ext>
              </c:extLst>
              <c:f>'14'!$G$5:$I$5</c:f>
              <c:strCache>
                <c:ptCount val="3"/>
                <c:pt idx="0">
                  <c:v>2019-20</c:v>
                </c:pt>
                <c:pt idx="1">
                  <c:v>2020-21</c:v>
                </c:pt>
                <c:pt idx="2">
                  <c:v>2021-22</c:v>
                </c:pt>
              </c:strCache>
            </c:strRef>
          </c:cat>
          <c:val>
            <c:numRef>
              <c:extLst>
                <c:ext xmlns:c15="http://schemas.microsoft.com/office/drawing/2012/chart" uri="{02D57815-91ED-43cb-92C2-25804820EDAC}">
                  <c15:fullRef>
                    <c15:sqref>'14'!$G$28:$J$28</c15:sqref>
                  </c15:fullRef>
                </c:ext>
              </c:extLst>
              <c:f>'14'!$G$28:$I$28</c:f>
              <c:numCache>
                <c:formatCode>#,##0.0</c:formatCode>
                <c:ptCount val="3"/>
                <c:pt idx="0">
                  <c:v>69.539936940000018</c:v>
                </c:pt>
                <c:pt idx="1">
                  <c:v>26.517187119999967</c:v>
                </c:pt>
                <c:pt idx="2">
                  <c:v>60.35231706999997</c:v>
                </c:pt>
              </c:numCache>
            </c:numRef>
          </c:val>
          <c:extLst>
            <c:ext xmlns:c16="http://schemas.microsoft.com/office/drawing/2014/chart" uri="{C3380CC4-5D6E-409C-BE32-E72D297353CC}">
              <c16:uniqueId val="{00000003-B88C-4251-89EF-56EA8EE63831}"/>
            </c:ext>
          </c:extLst>
        </c:ser>
        <c:dLbls>
          <c:showLegendKey val="0"/>
          <c:showVal val="0"/>
          <c:showCatName val="0"/>
          <c:showSerName val="0"/>
          <c:showPercent val="0"/>
          <c:showBubbleSize val="0"/>
        </c:dLbls>
        <c:gapWidth val="150"/>
        <c:overlap val="100"/>
        <c:axId val="750988984"/>
        <c:axId val="750986688"/>
      </c:barChart>
      <c:catAx>
        <c:axId val="750988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0986688"/>
        <c:crosses val="autoZero"/>
        <c:auto val="1"/>
        <c:lblAlgn val="ctr"/>
        <c:lblOffset val="100"/>
        <c:noMultiLvlLbl val="0"/>
      </c:catAx>
      <c:valAx>
        <c:axId val="7509866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0988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i="0"/>
              <a:t>CASH COLLECTIONS BY TYPE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400234046274128"/>
          <c:y val="0.12177289282973078"/>
          <c:w val="0.86382769446011132"/>
          <c:h val="0.67309315499757127"/>
        </c:manualLayout>
      </c:layout>
      <c:barChart>
        <c:barDir val="col"/>
        <c:grouping val="stacked"/>
        <c:varyColors val="0"/>
        <c:ser>
          <c:idx val="0"/>
          <c:order val="0"/>
          <c:tx>
            <c:strRef>
              <c:f>'15'!$G$5</c:f>
              <c:strCache>
                <c:ptCount val="1"/>
                <c:pt idx="0">
                  <c:v>BST</c:v>
                </c:pt>
              </c:strCache>
            </c:strRef>
          </c:tx>
          <c:spPr>
            <a:solidFill>
              <a:srgbClr val="003C7C"/>
            </a:solidFill>
            <a:ln>
              <a:solidFill>
                <a:schemeClr val="tx1"/>
              </a:solidFill>
            </a:ln>
            <a:effectLst/>
          </c:spPr>
          <c:invertIfNegative val="0"/>
          <c:cat>
            <c:strRef>
              <c:f>'15'!$F$6:$F$25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'15'!$G$6:$G$25</c:f>
              <c:numCache>
                <c:formatCode>#,##0.0</c:formatCode>
                <c:ptCount val="20"/>
                <c:pt idx="0">
                  <c:v>188.42101525000001</c:v>
                </c:pt>
                <c:pt idx="1">
                  <c:v>189.54964774999999</c:v>
                </c:pt>
                <c:pt idx="2">
                  <c:v>188.76964842999999</c:v>
                </c:pt>
                <c:pt idx="3">
                  <c:v>188.15202704000004</c:v>
                </c:pt>
                <c:pt idx="4">
                  <c:v>185.70631471999999</c:v>
                </c:pt>
                <c:pt idx="5">
                  <c:v>176.19835732000001</c:v>
                </c:pt>
                <c:pt idx="6">
                  <c:v>192.14178006</c:v>
                </c:pt>
                <c:pt idx="7">
                  <c:v>212.14307817</c:v>
                </c:pt>
                <c:pt idx="8">
                  <c:v>226.52441583000001</c:v>
                </c:pt>
                <c:pt idx="9">
                  <c:v>258.04842086999997</c:v>
                </c:pt>
                <c:pt idx="10">
                  <c:v>337.0073165</c:v>
                </c:pt>
                <c:pt idx="11">
                  <c:v>307.19436444999997</c:v>
                </c:pt>
                <c:pt idx="12">
                  <c:v>281.00164754000002</c:v>
                </c:pt>
                <c:pt idx="13">
                  <c:v>313.95190242999996</c:v>
                </c:pt>
                <c:pt idx="14">
                  <c:v>302.20291270999991</c:v>
                </c:pt>
                <c:pt idx="15">
                  <c:v>339.53423673999998</c:v>
                </c:pt>
                <c:pt idx="16">
                  <c:v>352.16219222999996</c:v>
                </c:pt>
                <c:pt idx="17">
                  <c:v>369.78370434999994</c:v>
                </c:pt>
                <c:pt idx="18">
                  <c:v>399.93523135999999</c:v>
                </c:pt>
                <c:pt idx="19">
                  <c:v>415.74328657000001</c:v>
                </c:pt>
              </c:numCache>
            </c:numRef>
          </c:val>
          <c:extLst>
            <c:ext xmlns:c16="http://schemas.microsoft.com/office/drawing/2014/chart" uri="{C3380CC4-5D6E-409C-BE32-E72D297353CC}">
              <c16:uniqueId val="{00000000-DE81-4414-9483-9B0D71403A1A}"/>
            </c:ext>
          </c:extLst>
        </c:ser>
        <c:ser>
          <c:idx val="1"/>
          <c:order val="1"/>
          <c:tx>
            <c:strRef>
              <c:f>'15'!$H$5</c:f>
              <c:strCache>
                <c:ptCount val="1"/>
                <c:pt idx="0">
                  <c:v>MTIT</c:v>
                </c:pt>
              </c:strCache>
            </c:strRef>
          </c:tx>
          <c:spPr>
            <a:solidFill>
              <a:srgbClr val="D59E0F"/>
            </a:solidFill>
            <a:ln>
              <a:solidFill>
                <a:schemeClr val="tx1"/>
              </a:solidFill>
            </a:ln>
            <a:effectLst/>
          </c:spPr>
          <c:invertIfNegative val="0"/>
          <c:cat>
            <c:strRef>
              <c:f>'15'!$F$6:$F$25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'15'!$H$6:$H$25</c:f>
              <c:numCache>
                <c:formatCode>#,##0.0</c:formatCode>
                <c:ptCount val="20"/>
                <c:pt idx="0">
                  <c:v>26.012511</c:v>
                </c:pt>
                <c:pt idx="1">
                  <c:v>28.000554000000001</c:v>
                </c:pt>
                <c:pt idx="2">
                  <c:v>20.154659899999999</c:v>
                </c:pt>
                <c:pt idx="3">
                  <c:v>16.50538925</c:v>
                </c:pt>
                <c:pt idx="4">
                  <c:v>27.939128069999999</c:v>
                </c:pt>
                <c:pt idx="5">
                  <c:v>15.64058056</c:v>
                </c:pt>
                <c:pt idx="6">
                  <c:v>6.3630831699999995</c:v>
                </c:pt>
                <c:pt idx="7">
                  <c:v>10.658897700000001</c:v>
                </c:pt>
                <c:pt idx="8">
                  <c:v>11.10704932</c:v>
                </c:pt>
                <c:pt idx="9">
                  <c:v>14.41388203</c:v>
                </c:pt>
                <c:pt idx="10">
                  <c:v>14.470415000000003</c:v>
                </c:pt>
                <c:pt idx="11">
                  <c:v>10.680224620000001</c:v>
                </c:pt>
                <c:pt idx="12">
                  <c:v>13.077806839999999</c:v>
                </c:pt>
                <c:pt idx="13">
                  <c:v>16.045491829999996</c:v>
                </c:pt>
                <c:pt idx="14">
                  <c:v>20.341109769999999</c:v>
                </c:pt>
                <c:pt idx="15">
                  <c:v>31.780096479999997</c:v>
                </c:pt>
                <c:pt idx="16">
                  <c:v>27.976032250000003</c:v>
                </c:pt>
                <c:pt idx="17">
                  <c:v>23.101867719999998</c:v>
                </c:pt>
                <c:pt idx="18">
                  <c:v>23.04166537</c:v>
                </c:pt>
                <c:pt idx="19">
                  <c:v>33.060244750000003</c:v>
                </c:pt>
              </c:numCache>
            </c:numRef>
          </c:val>
          <c:extLst>
            <c:ext xmlns:c16="http://schemas.microsoft.com/office/drawing/2014/chart" uri="{C3380CC4-5D6E-409C-BE32-E72D297353CC}">
              <c16:uniqueId val="{00000001-DE81-4414-9483-9B0D71403A1A}"/>
            </c:ext>
          </c:extLst>
        </c:ser>
        <c:dLbls>
          <c:showLegendKey val="0"/>
          <c:showVal val="0"/>
          <c:showCatName val="0"/>
          <c:showSerName val="0"/>
          <c:showPercent val="0"/>
          <c:showBubbleSize val="0"/>
        </c:dLbls>
        <c:gapWidth val="219"/>
        <c:overlap val="100"/>
        <c:axId val="736242416"/>
        <c:axId val="736241432"/>
      </c:barChart>
      <c:catAx>
        <c:axId val="7362424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6241432"/>
        <c:crosses val="autoZero"/>
        <c:auto val="1"/>
        <c:lblAlgn val="ctr"/>
        <c:lblOffset val="100"/>
        <c:noMultiLvlLbl val="0"/>
      </c:catAx>
      <c:valAx>
        <c:axId val="736241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 Dollars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6242416"/>
        <c:crosses val="autoZero"/>
        <c:crossBetween val="between"/>
      </c:valAx>
      <c:spPr>
        <a:noFill/>
        <a:ln>
          <a:noFill/>
        </a:ln>
        <a:effectLst/>
      </c:spPr>
    </c:plotArea>
    <c:legend>
      <c:legendPos val="t"/>
      <c:layout>
        <c:manualLayout>
          <c:xMode val="edge"/>
          <c:yMode val="edge"/>
          <c:x val="0.44094959785442761"/>
          <c:y val="0.12237929710966815"/>
          <c:w val="0.11810065504431884"/>
          <c:h val="5.2831033332651323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CASH COLLECTIONS BY TYPE</a:t>
            </a:r>
            <a:r>
              <a:rPr lang="en-US" sz="1400" b="0" i="0" u="none" strike="noStrike" baseline="0"/>
              <a:t> </a:t>
            </a:r>
            <a:endParaRPr lang="en-US" b="1"/>
          </a:p>
        </c:rich>
      </c:tx>
      <c:overlay val="0"/>
      <c:spPr>
        <a:noFill/>
        <a:ln>
          <a:noFill/>
        </a:ln>
        <a:effectLst/>
      </c:spPr>
    </c:title>
    <c:autoTitleDeleted val="0"/>
    <c:plotArea>
      <c:layout>
        <c:manualLayout>
          <c:layoutTarget val="inner"/>
          <c:xMode val="edge"/>
          <c:yMode val="edge"/>
          <c:x val="0.1224142558022944"/>
          <c:y val="0.11004693583949002"/>
          <c:w val="0.82957710342386981"/>
          <c:h val="0.71232825604874483"/>
        </c:manualLayout>
      </c:layout>
      <c:barChart>
        <c:barDir val="col"/>
        <c:grouping val="stacked"/>
        <c:varyColors val="0"/>
        <c:ser>
          <c:idx val="3"/>
          <c:order val="0"/>
          <c:tx>
            <c:strRef>
              <c:f>'16'!$G$5</c:f>
              <c:strCache>
                <c:ptCount val="1"/>
                <c:pt idx="0">
                  <c:v>NON-MOTOR</c:v>
                </c:pt>
              </c:strCache>
            </c:strRef>
          </c:tx>
          <c:spPr>
            <a:solidFill>
              <a:srgbClr val="003C7C"/>
            </a:solidFill>
            <a:ln>
              <a:solidFill>
                <a:schemeClr val="tx1"/>
              </a:solidFill>
            </a:ln>
            <a:effectLst/>
          </c:spPr>
          <c:invertIfNegative val="0"/>
          <c:cat>
            <c:strRef>
              <c:f>'16'!$F$6:$F$25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'16'!$G$6:$G$25</c:f>
              <c:numCache>
                <c:formatCode>#,##0.0</c:formatCode>
                <c:ptCount val="20"/>
                <c:pt idx="0">
                  <c:v>6273.6745376600002</c:v>
                </c:pt>
                <c:pt idx="1">
                  <c:v>6459.8469999999998</c:v>
                </c:pt>
                <c:pt idx="2">
                  <c:v>6769.5640000000003</c:v>
                </c:pt>
                <c:pt idx="3">
                  <c:v>7165.172962183</c:v>
                </c:pt>
                <c:pt idx="4">
                  <c:v>7421.8514611099999</c:v>
                </c:pt>
                <c:pt idx="5">
                  <c:v>7395.7388415000005</c:v>
                </c:pt>
                <c:pt idx="6">
                  <c:v>7175.9626002000005</c:v>
                </c:pt>
                <c:pt idx="7">
                  <c:v>7033.4574072300002</c:v>
                </c:pt>
                <c:pt idx="8">
                  <c:v>7527.3543172399995</c:v>
                </c:pt>
                <c:pt idx="9">
                  <c:v>7611.6514160200004</c:v>
                </c:pt>
                <c:pt idx="10">
                  <c:v>7726.1332813100007</c:v>
                </c:pt>
                <c:pt idx="11">
                  <c:v>7892.0413120200001</c:v>
                </c:pt>
                <c:pt idx="12">
                  <c:v>8166.8905360500003</c:v>
                </c:pt>
                <c:pt idx="13">
                  <c:v>8447.9510331599995</c:v>
                </c:pt>
                <c:pt idx="14">
                  <c:v>8637.6814624899998</c:v>
                </c:pt>
                <c:pt idx="15">
                  <c:v>8988.6603023799998</c:v>
                </c:pt>
                <c:pt idx="16">
                  <c:v>9616.0401706199991</c:v>
                </c:pt>
                <c:pt idx="17">
                  <c:v>9452.8484446700004</c:v>
                </c:pt>
                <c:pt idx="18">
                  <c:v>10987.19905818</c:v>
                </c:pt>
                <c:pt idx="19">
                  <c:v>12076.32021566</c:v>
                </c:pt>
              </c:numCache>
            </c:numRef>
          </c:val>
          <c:extLst>
            <c:ext xmlns:c16="http://schemas.microsoft.com/office/drawing/2014/chart" uri="{C3380CC4-5D6E-409C-BE32-E72D297353CC}">
              <c16:uniqueId val="{00000000-A8DC-45A1-888E-5436F2BE1862}"/>
            </c:ext>
          </c:extLst>
        </c:ser>
        <c:ser>
          <c:idx val="0"/>
          <c:order val="1"/>
          <c:tx>
            <c:strRef>
              <c:f>'16'!$H$5</c:f>
              <c:strCache>
                <c:ptCount val="1"/>
                <c:pt idx="0">
                  <c:v>MOTOR</c:v>
                </c:pt>
              </c:strCache>
            </c:strRef>
          </c:tx>
          <c:spPr>
            <a:solidFill>
              <a:srgbClr val="D59E00"/>
            </a:solidFill>
            <a:ln>
              <a:solidFill>
                <a:schemeClr val="tx1"/>
              </a:solidFill>
            </a:ln>
            <a:effectLst/>
          </c:spPr>
          <c:invertIfNegative val="0"/>
          <c:cat>
            <c:strRef>
              <c:f>'16'!$F$6:$F$25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'16'!$H$6:$H$25</c:f>
              <c:numCache>
                <c:formatCode>#,##0.0</c:formatCode>
                <c:ptCount val="20"/>
                <c:pt idx="0">
                  <c:v>1245.8863902600001</c:v>
                </c:pt>
                <c:pt idx="1">
                  <c:v>1268.6949999999999</c:v>
                </c:pt>
                <c:pt idx="2">
                  <c:v>1230.3879999999999</c:v>
                </c:pt>
                <c:pt idx="3">
                  <c:v>1169.07566982</c:v>
                </c:pt>
                <c:pt idx="4">
                  <c:v>1168.9178638599999</c:v>
                </c:pt>
                <c:pt idx="5">
                  <c:v>1100.81482738</c:v>
                </c:pt>
                <c:pt idx="6">
                  <c:v>959.54549610999993</c:v>
                </c:pt>
                <c:pt idx="7">
                  <c:v>995.71229986000003</c:v>
                </c:pt>
                <c:pt idx="8">
                  <c:v>1062.86269305</c:v>
                </c:pt>
                <c:pt idx="9">
                  <c:v>1160.6143695199999</c:v>
                </c:pt>
                <c:pt idx="10">
                  <c:v>1167.5814236000001</c:v>
                </c:pt>
                <c:pt idx="11">
                  <c:v>1237.5801167899999</c:v>
                </c:pt>
                <c:pt idx="12">
                  <c:v>1326.2164378500001</c:v>
                </c:pt>
                <c:pt idx="13">
                  <c:v>1347.23796651</c:v>
                </c:pt>
                <c:pt idx="14">
                  <c:v>1366.77780792</c:v>
                </c:pt>
                <c:pt idx="15">
                  <c:v>1392.6993649800002</c:v>
                </c:pt>
                <c:pt idx="16">
                  <c:v>1483.60780077</c:v>
                </c:pt>
                <c:pt idx="17">
                  <c:v>1364.9591917800001</c:v>
                </c:pt>
                <c:pt idx="18">
                  <c:v>1847.69640405</c:v>
                </c:pt>
                <c:pt idx="19">
                  <c:v>1837.93431274</c:v>
                </c:pt>
              </c:numCache>
            </c:numRef>
          </c:val>
          <c:extLst>
            <c:ext xmlns:c16="http://schemas.microsoft.com/office/drawing/2014/chart" uri="{C3380CC4-5D6E-409C-BE32-E72D297353CC}">
              <c16:uniqueId val="{00000001-A8DC-45A1-888E-5436F2BE1862}"/>
            </c:ext>
          </c:extLst>
        </c:ser>
        <c:dLbls>
          <c:showLegendKey val="0"/>
          <c:showVal val="0"/>
          <c:showCatName val="0"/>
          <c:showSerName val="0"/>
          <c:showPercent val="0"/>
          <c:showBubbleSize val="0"/>
        </c:dLbls>
        <c:gapWidth val="150"/>
        <c:overlap val="100"/>
        <c:axId val="577657336"/>
        <c:axId val="577662256"/>
      </c:barChart>
      <c:catAx>
        <c:axId val="577657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62256"/>
        <c:crosses val="autoZero"/>
        <c:auto val="1"/>
        <c:lblAlgn val="ctr"/>
        <c:lblOffset val="100"/>
        <c:noMultiLvlLbl val="0"/>
      </c:catAx>
      <c:valAx>
        <c:axId val="577662256"/>
        <c:scaling>
          <c:orientation val="minMax"/>
          <c:max val="14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layout>
            <c:manualLayout>
              <c:xMode val="edge"/>
              <c:yMode val="edge"/>
              <c:x val="3.755082641696815E-2"/>
              <c:y val="0.35190351206099235"/>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57336"/>
        <c:crosses val="autoZero"/>
        <c:crossBetween val="between"/>
      </c:valAx>
    </c:plotArea>
    <c:legend>
      <c:legendPos val="t"/>
      <c:layout>
        <c:manualLayout>
          <c:xMode val="edge"/>
          <c:yMode val="edge"/>
          <c:x val="0.37511526370208509"/>
          <c:y val="0.1185858585858586"/>
          <c:w val="0.24976930515264539"/>
          <c:h val="4.870163956778130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effectLst/>
                <a:latin typeface="+mn-lt"/>
                <a:ea typeface="+mn-ea"/>
                <a:cs typeface="+mn-cs"/>
              </a:defRPr>
            </a:pPr>
            <a:r>
              <a:rPr lang="en-US" sz="1400" b="1" i="0" u="none" strike="noStrike" kern="1200" spc="0" baseline="0">
                <a:solidFill>
                  <a:sysClr val="windowText" lastClr="000000">
                    <a:lumMod val="65000"/>
                    <a:lumOff val="35000"/>
                  </a:sysClr>
                </a:solidFill>
                <a:effectLst/>
                <a:latin typeface="+mn-lt"/>
                <a:ea typeface="+mn-ea"/>
                <a:cs typeface="+mn-cs"/>
              </a:rPr>
              <a:t>NONMOTOR VEHICLE SUT COLLECTIONS BY INDUSTRY</a:t>
            </a:r>
          </a:p>
        </c:rich>
      </c:tx>
      <c:overlay val="0"/>
      <c:spPr>
        <a:noFill/>
        <a:ln>
          <a:noFill/>
        </a:ln>
        <a:effectLst/>
      </c:spPr>
      <c:txPr>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effectLst/>
              <a:latin typeface="+mn-lt"/>
              <a:ea typeface="+mn-ea"/>
              <a:cs typeface="+mn-cs"/>
            </a:defRPr>
          </a:pPr>
          <a:endParaRPr lang="en-US"/>
        </a:p>
      </c:txPr>
    </c:title>
    <c:autoTitleDeleted val="0"/>
    <c:plotArea>
      <c:layout/>
      <c:barChart>
        <c:barDir val="col"/>
        <c:grouping val="stacked"/>
        <c:varyColors val="0"/>
        <c:ser>
          <c:idx val="0"/>
          <c:order val="0"/>
          <c:tx>
            <c:strRef>
              <c:f>'20'!$A$30</c:f>
              <c:strCache>
                <c:ptCount val="1"/>
                <c:pt idx="0">
                  <c:v>Trade, Including LCB Collections (NAICS 42-45)</c:v>
                </c:pt>
              </c:strCache>
            </c:strRef>
          </c:tx>
          <c:spPr>
            <a:solidFill>
              <a:srgbClr val="D59E0F"/>
            </a:solidFill>
            <a:ln>
              <a:solidFill>
                <a:schemeClr val="tx1"/>
              </a:solidFill>
            </a:ln>
            <a:effectLst/>
          </c:spPr>
          <c:invertIfNegative val="0"/>
          <c:cat>
            <c:strRef>
              <c:f>'20'!$C$29:$L$29</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'20'!$C$30:$L$30</c:f>
              <c:numCache>
                <c:formatCode>_(* #,##0.0_);_(* \(#,##0.0\);_(* "-"??_);_(@_)</c:formatCode>
                <c:ptCount val="10"/>
                <c:pt idx="0">
                  <c:v>4168.6453085191979</c:v>
                </c:pt>
                <c:pt idx="1">
                  <c:v>4220.4171853158077</c:v>
                </c:pt>
                <c:pt idx="2">
                  <c:v>4455.9805585602326</c:v>
                </c:pt>
                <c:pt idx="3">
                  <c:v>4453.5099027192127</c:v>
                </c:pt>
                <c:pt idx="4">
                  <c:v>4568.3999303218543</c:v>
                </c:pt>
                <c:pt idx="5">
                  <c:v>4778.5462432941767</c:v>
                </c:pt>
                <c:pt idx="6">
                  <c:v>5243.3067431750205</c:v>
                </c:pt>
                <c:pt idx="7">
                  <c:v>5323.2816817221446</c:v>
                </c:pt>
                <c:pt idx="8">
                  <c:v>6494.008846878839</c:v>
                </c:pt>
                <c:pt idx="9">
                  <c:v>6754.2671704326449</c:v>
                </c:pt>
              </c:numCache>
            </c:numRef>
          </c:val>
          <c:extLst>
            <c:ext xmlns:c16="http://schemas.microsoft.com/office/drawing/2014/chart" uri="{C3380CC4-5D6E-409C-BE32-E72D297353CC}">
              <c16:uniqueId val="{00000000-843E-4F50-B67A-95BF40219BEE}"/>
            </c:ext>
          </c:extLst>
        </c:ser>
        <c:ser>
          <c:idx val="1"/>
          <c:order val="1"/>
          <c:tx>
            <c:strRef>
              <c:f>'20'!$A$31</c:f>
              <c:strCache>
                <c:ptCount val="1"/>
                <c:pt idx="0">
                  <c:v>Leisure &amp; Hospitality (NAICS 71-72)</c:v>
                </c:pt>
              </c:strCache>
            </c:strRef>
          </c:tx>
          <c:spPr>
            <a:solidFill>
              <a:srgbClr val="003C7C"/>
            </a:solidFill>
            <a:ln>
              <a:solidFill>
                <a:schemeClr val="tx1"/>
              </a:solidFill>
            </a:ln>
            <a:effectLst/>
          </c:spPr>
          <c:invertIfNegative val="0"/>
          <c:cat>
            <c:strRef>
              <c:f>'20'!$C$29:$L$29</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'20'!$C$31:$L$31</c:f>
              <c:numCache>
                <c:formatCode>_(* #,##0.0_);_(* \(#,##0.0\);_(* "-"??_);_(@_)</c:formatCode>
                <c:ptCount val="10"/>
                <c:pt idx="0">
                  <c:v>1075.7522460881601</c:v>
                </c:pt>
                <c:pt idx="1">
                  <c:v>1109.2827385704816</c:v>
                </c:pt>
                <c:pt idx="2">
                  <c:v>1146.5530912381362</c:v>
                </c:pt>
                <c:pt idx="3">
                  <c:v>1215.9797968563469</c:v>
                </c:pt>
                <c:pt idx="4">
                  <c:v>1253.825717446568</c:v>
                </c:pt>
                <c:pt idx="5">
                  <c:v>1286.9485635261631</c:v>
                </c:pt>
                <c:pt idx="6">
                  <c:v>1333.3484995201547</c:v>
                </c:pt>
                <c:pt idx="7">
                  <c:v>1185.0028814845391</c:v>
                </c:pt>
                <c:pt idx="8">
                  <c:v>1067.7379544733806</c:v>
                </c:pt>
                <c:pt idx="9">
                  <c:v>1366.0399782191316</c:v>
                </c:pt>
              </c:numCache>
            </c:numRef>
          </c:val>
          <c:extLst>
            <c:ext xmlns:c16="http://schemas.microsoft.com/office/drawing/2014/chart" uri="{C3380CC4-5D6E-409C-BE32-E72D297353CC}">
              <c16:uniqueId val="{00000001-843E-4F50-B67A-95BF40219BEE}"/>
            </c:ext>
          </c:extLst>
        </c:ser>
        <c:ser>
          <c:idx val="2"/>
          <c:order val="2"/>
          <c:tx>
            <c:strRef>
              <c:f>'20'!$A$32</c:f>
              <c:strCache>
                <c:ptCount val="1"/>
                <c:pt idx="0">
                  <c:v>Other Services (NAICS 51-62, 81-92) </c:v>
                </c:pt>
              </c:strCache>
            </c:strRef>
          </c:tx>
          <c:spPr>
            <a:solidFill>
              <a:srgbClr val="BFBFBF"/>
            </a:solidFill>
            <a:ln>
              <a:solidFill>
                <a:schemeClr val="tx1"/>
              </a:solidFill>
            </a:ln>
            <a:effectLst/>
          </c:spPr>
          <c:invertIfNegative val="0"/>
          <c:cat>
            <c:strRef>
              <c:f>'20'!$C$29:$L$29</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'20'!$C$32:$L$32</c:f>
              <c:numCache>
                <c:formatCode>_(* #,##0.0_);_(* \(#,##0.0\);_(* "-"??_);_(@_)</c:formatCode>
                <c:ptCount val="10"/>
                <c:pt idx="0">
                  <c:v>1800.9287409853998</c:v>
                </c:pt>
                <c:pt idx="1">
                  <c:v>1850.8876047773063</c:v>
                </c:pt>
                <c:pt idx="2">
                  <c:v>1911.4784440898736</c:v>
                </c:pt>
                <c:pt idx="3">
                  <c:v>2010.0186163942692</c:v>
                </c:pt>
                <c:pt idx="4">
                  <c:v>2116.2477485515851</c:v>
                </c:pt>
                <c:pt idx="5">
                  <c:v>2239.7310842109896</c:v>
                </c:pt>
                <c:pt idx="6">
                  <c:v>2395.0405605567244</c:v>
                </c:pt>
                <c:pt idx="7">
                  <c:v>2447.8447407181279</c:v>
                </c:pt>
                <c:pt idx="8">
                  <c:v>2666.8172273150149</c:v>
                </c:pt>
                <c:pt idx="9">
                  <c:v>3025.0412372204896</c:v>
                </c:pt>
              </c:numCache>
            </c:numRef>
          </c:val>
          <c:extLst>
            <c:ext xmlns:c16="http://schemas.microsoft.com/office/drawing/2014/chart" uri="{C3380CC4-5D6E-409C-BE32-E72D297353CC}">
              <c16:uniqueId val="{00000002-843E-4F50-B67A-95BF40219BEE}"/>
            </c:ext>
          </c:extLst>
        </c:ser>
        <c:ser>
          <c:idx val="3"/>
          <c:order val="3"/>
          <c:tx>
            <c:strRef>
              <c:f>'20'!$A$33</c:f>
              <c:strCache>
                <c:ptCount val="1"/>
                <c:pt idx="0">
                  <c:v>Manufacturing &amp; All Other (NAICS 11-33, 48-49, 99)</c:v>
                </c:pt>
              </c:strCache>
            </c:strRef>
          </c:tx>
          <c:spPr>
            <a:solidFill>
              <a:schemeClr val="bg1"/>
            </a:solidFill>
            <a:ln>
              <a:solidFill>
                <a:schemeClr val="tx1"/>
              </a:solidFill>
            </a:ln>
            <a:effectLst/>
          </c:spPr>
          <c:invertIfNegative val="0"/>
          <c:cat>
            <c:strRef>
              <c:f>'20'!$C$29:$L$29</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'20'!$C$33:$L$33</c:f>
              <c:numCache>
                <c:formatCode>_(* #,##0.0_);_(* \(#,##0.0\);_(* "-"??_);_(@_)</c:formatCode>
                <c:ptCount val="10"/>
                <c:pt idx="0">
                  <c:v>1116.479629777243</c:v>
                </c:pt>
                <c:pt idx="1">
                  <c:v>1152.6884986564055</c:v>
                </c:pt>
                <c:pt idx="2">
                  <c:v>1112.2739527317574</c:v>
                </c:pt>
                <c:pt idx="3">
                  <c:v>1246.3128119001706</c:v>
                </c:pt>
                <c:pt idx="4">
                  <c:v>1283.7248698099936</c:v>
                </c:pt>
                <c:pt idx="5">
                  <c:v>1326.8862354586743</c:v>
                </c:pt>
                <c:pt idx="6">
                  <c:v>1337.5030053781009</c:v>
                </c:pt>
                <c:pt idx="7">
                  <c:v>1321.3603637651886</c:v>
                </c:pt>
                <c:pt idx="8">
                  <c:v>1529.2407040127662</c:v>
                </c:pt>
                <c:pt idx="9">
                  <c:v>1784.4735043677354</c:v>
                </c:pt>
              </c:numCache>
            </c:numRef>
          </c:val>
          <c:extLst>
            <c:ext xmlns:c16="http://schemas.microsoft.com/office/drawing/2014/chart" uri="{C3380CC4-5D6E-409C-BE32-E72D297353CC}">
              <c16:uniqueId val="{00000003-843E-4F50-B67A-95BF40219BEE}"/>
            </c:ext>
          </c:extLst>
        </c:ser>
        <c:dLbls>
          <c:showLegendKey val="0"/>
          <c:showVal val="0"/>
          <c:showCatName val="0"/>
          <c:showSerName val="0"/>
          <c:showPercent val="0"/>
          <c:showBubbleSize val="0"/>
        </c:dLbls>
        <c:gapWidth val="100"/>
        <c:overlap val="100"/>
        <c:axId val="800382512"/>
        <c:axId val="800384480"/>
      </c:barChart>
      <c:catAx>
        <c:axId val="800382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384480"/>
        <c:crosses val="autoZero"/>
        <c:auto val="1"/>
        <c:lblAlgn val="ctr"/>
        <c:lblOffset val="100"/>
        <c:noMultiLvlLbl val="0"/>
      </c:catAx>
      <c:valAx>
        <c:axId val="800384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 Dollars</a:t>
                </a:r>
              </a:p>
            </c:rich>
          </c:tx>
          <c:layout>
            <c:manualLayout>
              <c:xMode val="edge"/>
              <c:yMode val="edge"/>
              <c:x val="1.4510278113663845E-2"/>
              <c:y val="0.356744613268122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382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E-COMMERCE</a:t>
            </a:r>
            <a:r>
              <a:rPr lang="en-US" b="1" baseline="0"/>
              <a:t> COLLECTIONS BY CATEGORY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v>ORIGINAL</c:v>
          </c:tx>
          <c:spPr>
            <a:solidFill>
              <a:srgbClr val="003C7C"/>
            </a:solidFill>
            <a:ln>
              <a:noFill/>
            </a:ln>
            <a:effectLst/>
          </c:spPr>
          <c:cat>
            <c:strLit>
              <c:ptCount val="30"/>
              <c:pt idx="0">
                <c:v>Q1 2015</c:v>
              </c:pt>
              <c:pt idx="1">
                <c:v> Q2 2015</c:v>
              </c:pt>
              <c:pt idx="2">
                <c:v>Q3 2015</c:v>
              </c:pt>
              <c:pt idx="3">
                <c:v>Q4 2015</c:v>
              </c:pt>
              <c:pt idx="4">
                <c:v> Q1 2016</c:v>
              </c:pt>
              <c:pt idx="5">
                <c:v> Q2 2016</c:v>
              </c:pt>
              <c:pt idx="6">
                <c:v> Q3 2016</c:v>
              </c:pt>
              <c:pt idx="7">
                <c:v> Q4 2016</c:v>
              </c:pt>
              <c:pt idx="8">
                <c:v> Q1 2017</c:v>
              </c:pt>
              <c:pt idx="9">
                <c:v> Q2 2017</c:v>
              </c:pt>
              <c:pt idx="10">
                <c:v> Q3 2017</c:v>
              </c:pt>
              <c:pt idx="11">
                <c:v> Q4 2017</c:v>
              </c:pt>
              <c:pt idx="12">
                <c:v> Q1 2018</c:v>
              </c:pt>
              <c:pt idx="13">
                <c:v> Q2 2018</c:v>
              </c:pt>
              <c:pt idx="14">
                <c:v> Q3 2018</c:v>
              </c:pt>
              <c:pt idx="15">
                <c:v> Q4 2018</c:v>
              </c:pt>
              <c:pt idx="16">
                <c:v> Q1 2019</c:v>
              </c:pt>
              <c:pt idx="17">
                <c:v> Q2 2019</c:v>
              </c:pt>
              <c:pt idx="18">
                <c:v> Q3 2019</c:v>
              </c:pt>
              <c:pt idx="19">
                <c:v> Q4 2019</c:v>
              </c:pt>
              <c:pt idx="20">
                <c:v> Q1 2020</c:v>
              </c:pt>
              <c:pt idx="21">
                <c:v> Q2 2020</c:v>
              </c:pt>
              <c:pt idx="22">
                <c:v> Q3 2020</c:v>
              </c:pt>
              <c:pt idx="23">
                <c:v> Q4 2020</c:v>
              </c:pt>
              <c:pt idx="24">
                <c:v> Q1 2021</c:v>
              </c:pt>
              <c:pt idx="25">
                <c:v> Q2 2021</c:v>
              </c:pt>
              <c:pt idx="26">
                <c:v> Q3 2021</c:v>
              </c:pt>
              <c:pt idx="27">
                <c:v> Q4 2021</c:v>
              </c:pt>
              <c:pt idx="28">
                <c:v> Q1 2022</c:v>
              </c:pt>
              <c:pt idx="29">
                <c:v> Q2 2022</c:v>
              </c:pt>
            </c:strLit>
          </c:cat>
          <c:val>
            <c:numLit>
              <c:formatCode>General</c:formatCode>
              <c:ptCount val="30"/>
              <c:pt idx="0">
                <c:v>28</c:v>
              </c:pt>
              <c:pt idx="1">
                <c:v>22.5</c:v>
              </c:pt>
              <c:pt idx="2">
                <c:v>25.5</c:v>
              </c:pt>
              <c:pt idx="3">
                <c:v>35.6</c:v>
              </c:pt>
              <c:pt idx="4">
                <c:v>34.9</c:v>
              </c:pt>
              <c:pt idx="5">
                <c:v>29.1</c:v>
              </c:pt>
              <c:pt idx="6">
                <c:v>31.3</c:v>
              </c:pt>
              <c:pt idx="7">
                <c:v>43.35</c:v>
              </c:pt>
              <c:pt idx="8">
                <c:v>40.799999999999997</c:v>
              </c:pt>
              <c:pt idx="9">
                <c:v>38.799999999999997</c:v>
              </c:pt>
              <c:pt idx="10">
                <c:v>41.5</c:v>
              </c:pt>
              <c:pt idx="11">
                <c:v>54.6</c:v>
              </c:pt>
              <c:pt idx="12">
                <c:v>50.4</c:v>
              </c:pt>
              <c:pt idx="13">
                <c:v>46.6</c:v>
              </c:pt>
              <c:pt idx="14">
                <c:v>48.1</c:v>
              </c:pt>
              <c:pt idx="15">
                <c:v>61.6</c:v>
              </c:pt>
              <c:pt idx="16">
                <c:v>55.05</c:v>
              </c:pt>
              <c:pt idx="17">
                <c:v>53</c:v>
              </c:pt>
              <c:pt idx="18">
                <c:v>57.7</c:v>
              </c:pt>
              <c:pt idx="19">
                <c:v>67</c:v>
              </c:pt>
              <c:pt idx="20">
                <c:v>73.900000000000006</c:v>
              </c:pt>
              <c:pt idx="21">
                <c:v>90.1</c:v>
              </c:pt>
              <c:pt idx="22">
                <c:v>98.6</c:v>
              </c:pt>
              <c:pt idx="23">
                <c:v>114</c:v>
              </c:pt>
              <c:pt idx="24">
                <c:v>104.9</c:v>
              </c:pt>
              <c:pt idx="25">
                <c:v>103.5</c:v>
              </c:pt>
              <c:pt idx="26">
                <c:v>91.8</c:v>
              </c:pt>
              <c:pt idx="27">
                <c:v>114.3</c:v>
              </c:pt>
              <c:pt idx="28">
                <c:v>101</c:v>
              </c:pt>
              <c:pt idx="29">
                <c:v>95.8</c:v>
              </c:pt>
            </c:numLit>
          </c:val>
          <c:extLst>
            <c:ext xmlns:c16="http://schemas.microsoft.com/office/drawing/2014/chart" uri="{C3380CC4-5D6E-409C-BE32-E72D297353CC}">
              <c16:uniqueId val="{00000000-CCBB-49DD-9456-27520218DEA4}"/>
            </c:ext>
          </c:extLst>
        </c:ser>
        <c:ser>
          <c:idx val="1"/>
          <c:order val="1"/>
          <c:tx>
            <c:v>DIGITAL</c:v>
          </c:tx>
          <c:spPr>
            <a:solidFill>
              <a:srgbClr val="D59E0F"/>
            </a:solidFill>
            <a:ln w="25400">
              <a:noFill/>
            </a:ln>
            <a:effectLst/>
          </c:spPr>
          <c:cat>
            <c:strLit>
              <c:ptCount val="30"/>
              <c:pt idx="0">
                <c:v>Q1 2015</c:v>
              </c:pt>
              <c:pt idx="1">
                <c:v> Q2 2015</c:v>
              </c:pt>
              <c:pt idx="2">
                <c:v>Q3 2015</c:v>
              </c:pt>
              <c:pt idx="3">
                <c:v>Q4 2015</c:v>
              </c:pt>
              <c:pt idx="4">
                <c:v> Q1 2016</c:v>
              </c:pt>
              <c:pt idx="5">
                <c:v> Q2 2016</c:v>
              </c:pt>
              <c:pt idx="6">
                <c:v> Q3 2016</c:v>
              </c:pt>
              <c:pt idx="7">
                <c:v> Q4 2016</c:v>
              </c:pt>
              <c:pt idx="8">
                <c:v> Q1 2017</c:v>
              </c:pt>
              <c:pt idx="9">
                <c:v> Q2 2017</c:v>
              </c:pt>
              <c:pt idx="10">
                <c:v> Q3 2017</c:v>
              </c:pt>
              <c:pt idx="11">
                <c:v> Q4 2017</c:v>
              </c:pt>
              <c:pt idx="12">
                <c:v> Q1 2018</c:v>
              </c:pt>
              <c:pt idx="13">
                <c:v> Q2 2018</c:v>
              </c:pt>
              <c:pt idx="14">
                <c:v> Q3 2018</c:v>
              </c:pt>
              <c:pt idx="15">
                <c:v> Q4 2018</c:v>
              </c:pt>
              <c:pt idx="16">
                <c:v> Q1 2019</c:v>
              </c:pt>
              <c:pt idx="17">
                <c:v> Q2 2019</c:v>
              </c:pt>
              <c:pt idx="18">
                <c:v> Q3 2019</c:v>
              </c:pt>
              <c:pt idx="19">
                <c:v> Q4 2019</c:v>
              </c:pt>
              <c:pt idx="20">
                <c:v> Q1 2020</c:v>
              </c:pt>
              <c:pt idx="21">
                <c:v> Q2 2020</c:v>
              </c:pt>
              <c:pt idx="22">
                <c:v> Q3 2020</c:v>
              </c:pt>
              <c:pt idx="23">
                <c:v> Q4 2020</c:v>
              </c:pt>
              <c:pt idx="24">
                <c:v> Q1 2021</c:v>
              </c:pt>
              <c:pt idx="25">
                <c:v> Q2 2021</c:v>
              </c:pt>
              <c:pt idx="26">
                <c:v> Q3 2021</c:v>
              </c:pt>
              <c:pt idx="27">
                <c:v> Q4 2021</c:v>
              </c:pt>
              <c:pt idx="28">
                <c:v> Q1 2022</c:v>
              </c:pt>
              <c:pt idx="29">
                <c:v> Q2 2022</c:v>
              </c:pt>
            </c:strLit>
          </c:cat>
          <c:val>
            <c:numLit>
              <c:formatCode>General</c:formatCode>
              <c:ptCount val="30"/>
              <c:pt idx="0">
                <c:v>10</c:v>
              </c:pt>
              <c:pt idx="1">
                <c:v>10.8</c:v>
              </c:pt>
              <c:pt idx="2">
                <c:v>11.4</c:v>
              </c:pt>
              <c:pt idx="3">
                <c:v>11.9</c:v>
              </c:pt>
              <c:pt idx="4">
                <c:v>12.9</c:v>
              </c:pt>
              <c:pt idx="5">
                <c:v>11.7</c:v>
              </c:pt>
              <c:pt idx="6">
                <c:v>13.3</c:v>
              </c:pt>
              <c:pt idx="7">
                <c:v>23.4</c:v>
              </c:pt>
              <c:pt idx="8">
                <c:v>27.3</c:v>
              </c:pt>
              <c:pt idx="9">
                <c:v>22.6</c:v>
              </c:pt>
              <c:pt idx="10">
                <c:v>26.4</c:v>
              </c:pt>
              <c:pt idx="11">
                <c:v>29</c:v>
              </c:pt>
              <c:pt idx="12">
                <c:v>30.3</c:v>
              </c:pt>
              <c:pt idx="13">
                <c:v>27</c:v>
              </c:pt>
              <c:pt idx="14">
                <c:v>32.9</c:v>
              </c:pt>
              <c:pt idx="15">
                <c:v>35</c:v>
              </c:pt>
              <c:pt idx="16">
                <c:v>33.799999999999997</c:v>
              </c:pt>
              <c:pt idx="17">
                <c:v>36</c:v>
              </c:pt>
              <c:pt idx="18">
                <c:v>40</c:v>
              </c:pt>
              <c:pt idx="19">
                <c:v>45.8</c:v>
              </c:pt>
              <c:pt idx="20">
                <c:v>47.3</c:v>
              </c:pt>
              <c:pt idx="21">
                <c:v>51.3</c:v>
              </c:pt>
              <c:pt idx="22">
                <c:v>57.8</c:v>
              </c:pt>
              <c:pt idx="23">
                <c:v>59.6</c:v>
              </c:pt>
              <c:pt idx="24">
                <c:v>66</c:v>
              </c:pt>
              <c:pt idx="25">
                <c:v>67.8</c:v>
              </c:pt>
              <c:pt idx="26">
                <c:v>67.099999999999994</c:v>
              </c:pt>
              <c:pt idx="27">
                <c:v>76.400000000000006</c:v>
              </c:pt>
              <c:pt idx="28">
                <c:v>75</c:v>
              </c:pt>
              <c:pt idx="29">
                <c:v>70.599999999999994</c:v>
              </c:pt>
            </c:numLit>
          </c:val>
          <c:extLst>
            <c:ext xmlns:c16="http://schemas.microsoft.com/office/drawing/2014/chart" uri="{C3380CC4-5D6E-409C-BE32-E72D297353CC}">
              <c16:uniqueId val="{00000001-CCBB-49DD-9456-27520218DEA4}"/>
            </c:ext>
          </c:extLst>
        </c:ser>
        <c:ser>
          <c:idx val="2"/>
          <c:order val="2"/>
          <c:tx>
            <c:v>MARKETPLACE</c:v>
          </c:tx>
          <c:spPr>
            <a:solidFill>
              <a:srgbClr val="BFBFBF"/>
            </a:solidFill>
            <a:ln w="25400">
              <a:noFill/>
            </a:ln>
            <a:effectLst/>
          </c:spPr>
          <c:cat>
            <c:strLit>
              <c:ptCount val="30"/>
              <c:pt idx="0">
                <c:v>Q1 2015</c:v>
              </c:pt>
              <c:pt idx="1">
                <c:v> Q2 2015</c:v>
              </c:pt>
              <c:pt idx="2">
                <c:v>Q3 2015</c:v>
              </c:pt>
              <c:pt idx="3">
                <c:v>Q4 2015</c:v>
              </c:pt>
              <c:pt idx="4">
                <c:v> Q1 2016</c:v>
              </c:pt>
              <c:pt idx="5">
                <c:v> Q2 2016</c:v>
              </c:pt>
              <c:pt idx="6">
                <c:v> Q3 2016</c:v>
              </c:pt>
              <c:pt idx="7">
                <c:v> Q4 2016</c:v>
              </c:pt>
              <c:pt idx="8">
                <c:v> Q1 2017</c:v>
              </c:pt>
              <c:pt idx="9">
                <c:v> Q2 2017</c:v>
              </c:pt>
              <c:pt idx="10">
                <c:v> Q3 2017</c:v>
              </c:pt>
              <c:pt idx="11">
                <c:v> Q4 2017</c:v>
              </c:pt>
              <c:pt idx="12">
                <c:v> Q1 2018</c:v>
              </c:pt>
              <c:pt idx="13">
                <c:v> Q2 2018</c:v>
              </c:pt>
              <c:pt idx="14">
                <c:v> Q3 2018</c:v>
              </c:pt>
              <c:pt idx="15">
                <c:v> Q4 2018</c:v>
              </c:pt>
              <c:pt idx="16">
                <c:v> Q1 2019</c:v>
              </c:pt>
              <c:pt idx="17">
                <c:v> Q2 2019</c:v>
              </c:pt>
              <c:pt idx="18">
                <c:v> Q3 2019</c:v>
              </c:pt>
              <c:pt idx="19">
                <c:v> Q4 2019</c:v>
              </c:pt>
              <c:pt idx="20">
                <c:v> Q1 2020</c:v>
              </c:pt>
              <c:pt idx="21">
                <c:v> Q2 2020</c:v>
              </c:pt>
              <c:pt idx="22">
                <c:v> Q3 2020</c:v>
              </c:pt>
              <c:pt idx="23">
                <c:v> Q4 2020</c:v>
              </c:pt>
              <c:pt idx="24">
                <c:v> Q1 2021</c:v>
              </c:pt>
              <c:pt idx="25">
                <c:v> Q2 2021</c:v>
              </c:pt>
              <c:pt idx="26">
                <c:v> Q3 2021</c:v>
              </c:pt>
              <c:pt idx="27">
                <c:v> Q4 2021</c:v>
              </c:pt>
              <c:pt idx="28">
                <c:v> Q1 2022</c:v>
              </c:pt>
              <c:pt idx="29">
                <c:v> Q2 2022</c:v>
              </c:pt>
            </c:strLit>
          </c:cat>
          <c:val>
            <c:numLit>
              <c:formatCode>General</c:formatCode>
              <c:ptCount val="30"/>
              <c:pt idx="0">
                <c:v>16.100000000000001</c:v>
              </c:pt>
              <c:pt idx="1">
                <c:v>16.7</c:v>
              </c:pt>
              <c:pt idx="2">
                <c:v>16.600000000000001</c:v>
              </c:pt>
              <c:pt idx="3">
                <c:v>16.100000000000001</c:v>
              </c:pt>
              <c:pt idx="4">
                <c:v>20.399999999999999</c:v>
              </c:pt>
              <c:pt idx="5">
                <c:v>24.3</c:v>
              </c:pt>
              <c:pt idx="6">
                <c:v>17.3</c:v>
              </c:pt>
              <c:pt idx="7">
                <c:v>19.399999999999999</c:v>
              </c:pt>
              <c:pt idx="8">
                <c:v>22.5</c:v>
              </c:pt>
              <c:pt idx="9">
                <c:v>21.5</c:v>
              </c:pt>
              <c:pt idx="10">
                <c:v>23.2</c:v>
              </c:pt>
              <c:pt idx="11">
                <c:v>21.9</c:v>
              </c:pt>
              <c:pt idx="12">
                <c:v>24.7</c:v>
              </c:pt>
              <c:pt idx="13">
                <c:v>49.1</c:v>
              </c:pt>
              <c:pt idx="14">
                <c:v>69.099999999999994</c:v>
              </c:pt>
              <c:pt idx="15">
                <c:v>74.400000000000006</c:v>
              </c:pt>
              <c:pt idx="16">
                <c:v>90.2</c:v>
              </c:pt>
              <c:pt idx="17">
                <c:v>82.5</c:v>
              </c:pt>
              <c:pt idx="18">
                <c:v>93.1</c:v>
              </c:pt>
              <c:pt idx="19">
                <c:v>102.4</c:v>
              </c:pt>
              <c:pt idx="20">
                <c:v>103.3</c:v>
              </c:pt>
              <c:pt idx="21">
                <c:v>138.30000000000001</c:v>
              </c:pt>
              <c:pt idx="22">
                <c:v>150.69999999999999</c:v>
              </c:pt>
              <c:pt idx="23">
                <c:v>157.80000000000001</c:v>
              </c:pt>
              <c:pt idx="24">
                <c:v>152.19999999999999</c:v>
              </c:pt>
              <c:pt idx="25">
                <c:v>170.7</c:v>
              </c:pt>
              <c:pt idx="26">
                <c:v>155.5</c:v>
              </c:pt>
              <c:pt idx="27">
                <c:v>167.2</c:v>
              </c:pt>
              <c:pt idx="28">
                <c:v>160.1</c:v>
              </c:pt>
              <c:pt idx="29">
                <c:v>155.5</c:v>
              </c:pt>
            </c:numLit>
          </c:val>
          <c:extLst>
            <c:ext xmlns:c16="http://schemas.microsoft.com/office/drawing/2014/chart" uri="{C3380CC4-5D6E-409C-BE32-E72D297353CC}">
              <c16:uniqueId val="{00000002-CCBB-49DD-9456-27520218DEA4}"/>
            </c:ext>
          </c:extLst>
        </c:ser>
        <c:ser>
          <c:idx val="3"/>
          <c:order val="3"/>
          <c:tx>
            <c:v>ECONOMIC NEXUS</c:v>
          </c:tx>
          <c:spPr>
            <a:solidFill>
              <a:schemeClr val="tx1"/>
            </a:solidFill>
            <a:ln w="25400">
              <a:noFill/>
            </a:ln>
            <a:effectLst/>
          </c:spPr>
          <c:cat>
            <c:strLit>
              <c:ptCount val="30"/>
              <c:pt idx="0">
                <c:v>Q1 2015</c:v>
              </c:pt>
              <c:pt idx="1">
                <c:v> Q2 2015</c:v>
              </c:pt>
              <c:pt idx="2">
                <c:v>Q3 2015</c:v>
              </c:pt>
              <c:pt idx="3">
                <c:v>Q4 2015</c:v>
              </c:pt>
              <c:pt idx="4">
                <c:v> Q1 2016</c:v>
              </c:pt>
              <c:pt idx="5">
                <c:v> Q2 2016</c:v>
              </c:pt>
              <c:pt idx="6">
                <c:v> Q3 2016</c:v>
              </c:pt>
              <c:pt idx="7">
                <c:v> Q4 2016</c:v>
              </c:pt>
              <c:pt idx="8">
                <c:v> Q1 2017</c:v>
              </c:pt>
              <c:pt idx="9">
                <c:v> Q2 2017</c:v>
              </c:pt>
              <c:pt idx="10">
                <c:v> Q3 2017</c:v>
              </c:pt>
              <c:pt idx="11">
                <c:v> Q4 2017</c:v>
              </c:pt>
              <c:pt idx="12">
                <c:v> Q1 2018</c:v>
              </c:pt>
              <c:pt idx="13">
                <c:v> Q2 2018</c:v>
              </c:pt>
              <c:pt idx="14">
                <c:v> Q3 2018</c:v>
              </c:pt>
              <c:pt idx="15">
                <c:v> Q4 2018</c:v>
              </c:pt>
              <c:pt idx="16">
                <c:v> Q1 2019</c:v>
              </c:pt>
              <c:pt idx="17">
                <c:v> Q2 2019</c:v>
              </c:pt>
              <c:pt idx="18">
                <c:v> Q3 2019</c:v>
              </c:pt>
              <c:pt idx="19">
                <c:v> Q4 2019</c:v>
              </c:pt>
              <c:pt idx="20">
                <c:v> Q1 2020</c:v>
              </c:pt>
              <c:pt idx="21">
                <c:v> Q2 2020</c:v>
              </c:pt>
              <c:pt idx="22">
                <c:v> Q3 2020</c:v>
              </c:pt>
              <c:pt idx="23">
                <c:v> Q4 2020</c:v>
              </c:pt>
              <c:pt idx="24">
                <c:v> Q1 2021</c:v>
              </c:pt>
              <c:pt idx="25">
                <c:v> Q2 2021</c:v>
              </c:pt>
              <c:pt idx="26">
                <c:v> Q3 2021</c:v>
              </c:pt>
              <c:pt idx="27">
                <c:v> Q4 2021</c:v>
              </c:pt>
              <c:pt idx="28">
                <c:v> Q1 2022</c:v>
              </c:pt>
              <c:pt idx="29">
                <c:v> Q2 2022</c:v>
              </c:pt>
            </c:strLit>
          </c:cat>
          <c:val>
            <c:numLit>
              <c:formatCode>General</c:formatCode>
              <c:ptCount val="30"/>
              <c:pt idx="0">
                <c:v>6.8</c:v>
              </c:pt>
              <c:pt idx="1">
                <c:v>8</c:v>
              </c:pt>
              <c:pt idx="2">
                <c:v>7.3</c:v>
              </c:pt>
              <c:pt idx="3">
                <c:v>8.1</c:v>
              </c:pt>
              <c:pt idx="4">
                <c:v>6.8</c:v>
              </c:pt>
              <c:pt idx="5">
                <c:v>7.3</c:v>
              </c:pt>
              <c:pt idx="6">
                <c:v>7.2</c:v>
              </c:pt>
              <c:pt idx="7">
                <c:v>9</c:v>
              </c:pt>
              <c:pt idx="8">
                <c:v>10.8</c:v>
              </c:pt>
              <c:pt idx="9">
                <c:v>9</c:v>
              </c:pt>
              <c:pt idx="10">
                <c:v>8.6999999999999993</c:v>
              </c:pt>
              <c:pt idx="11">
                <c:v>9.4</c:v>
              </c:pt>
              <c:pt idx="12">
                <c:v>9.6</c:v>
              </c:pt>
              <c:pt idx="13">
                <c:v>10.7</c:v>
              </c:pt>
              <c:pt idx="14">
                <c:v>15.3</c:v>
              </c:pt>
              <c:pt idx="15">
                <c:v>16.8</c:v>
              </c:pt>
              <c:pt idx="16">
                <c:v>23.9</c:v>
              </c:pt>
              <c:pt idx="17">
                <c:v>25.4</c:v>
              </c:pt>
              <c:pt idx="18">
                <c:v>32.799999999999997</c:v>
              </c:pt>
              <c:pt idx="19">
                <c:v>43.4</c:v>
              </c:pt>
              <c:pt idx="20">
                <c:v>56.3</c:v>
              </c:pt>
              <c:pt idx="21">
                <c:v>55.4</c:v>
              </c:pt>
              <c:pt idx="22">
                <c:v>79.400000000000006</c:v>
              </c:pt>
              <c:pt idx="23">
                <c:v>86</c:v>
              </c:pt>
              <c:pt idx="24">
                <c:v>95.7</c:v>
              </c:pt>
              <c:pt idx="25">
                <c:v>106.9</c:v>
              </c:pt>
              <c:pt idx="26">
                <c:v>100.1</c:v>
              </c:pt>
              <c:pt idx="27">
                <c:v>96.5</c:v>
              </c:pt>
              <c:pt idx="28">
                <c:v>102</c:v>
              </c:pt>
              <c:pt idx="29">
                <c:v>108.3</c:v>
              </c:pt>
            </c:numLit>
          </c:val>
          <c:extLst>
            <c:ext xmlns:c16="http://schemas.microsoft.com/office/drawing/2014/chart" uri="{C3380CC4-5D6E-409C-BE32-E72D297353CC}">
              <c16:uniqueId val="{00000003-CCBB-49DD-9456-27520218DEA4}"/>
            </c:ext>
          </c:extLst>
        </c:ser>
        <c:dLbls>
          <c:showLegendKey val="0"/>
          <c:showVal val="0"/>
          <c:showCatName val="0"/>
          <c:showSerName val="0"/>
          <c:showPercent val="0"/>
          <c:showBubbleSize val="0"/>
        </c:dLbls>
        <c:axId val="769471472"/>
        <c:axId val="769471144"/>
      </c:areaChart>
      <c:catAx>
        <c:axId val="7694714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Calendar</a:t>
                </a:r>
                <a:r>
                  <a:rPr lang="en-US" baseline="0"/>
                  <a:t> Quarter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471144"/>
        <c:crosses val="autoZero"/>
        <c:auto val="1"/>
        <c:lblAlgn val="ctr"/>
        <c:lblOffset val="100"/>
        <c:noMultiLvlLbl val="0"/>
      </c:catAx>
      <c:valAx>
        <c:axId val="769471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a:t>
                </a:r>
                <a:r>
                  <a:rPr lang="en-US" baseline="0"/>
                  <a:t> of Dollars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471472"/>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HISTORY OF TRANSFERS FROM SALES AND USE TAX REVENUES</a:t>
            </a:r>
            <a:r>
              <a:rPr lang="en-US" sz="1400" b="1" i="0" u="none" strike="noStrike" baseline="0"/>
              <a:t> </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'24'!$D$5</c:f>
              <c:strCache>
                <c:ptCount val="1"/>
                <c:pt idx="0">
                  <c:v>PTAF</c:v>
                </c:pt>
              </c:strCache>
            </c:strRef>
          </c:tx>
          <c:spPr>
            <a:solidFill>
              <a:srgbClr val="003C7C"/>
            </a:solidFill>
            <a:ln>
              <a:solidFill>
                <a:schemeClr val="tx1"/>
              </a:solidFill>
            </a:ln>
            <a:effectLst/>
          </c:spPr>
          <c:invertIfNegative val="0"/>
          <c:cat>
            <c:strRef>
              <c:f>'24'!$C$6:$C$25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'24'!$D$6:$D$25</c:f>
              <c:numCache>
                <c:formatCode>#,##0.0</c:formatCode>
                <c:ptCount val="20"/>
                <c:pt idx="0">
                  <c:v>40.290999999999997</c:v>
                </c:pt>
                <c:pt idx="1">
                  <c:v>74.397000000000006</c:v>
                </c:pt>
                <c:pt idx="2">
                  <c:v>77.335999999999999</c:v>
                </c:pt>
                <c:pt idx="3">
                  <c:v>79.561000000000007</c:v>
                </c:pt>
                <c:pt idx="4">
                  <c:v>82.537999999999997</c:v>
                </c:pt>
                <c:pt idx="5">
                  <c:v>85.230999999999995</c:v>
                </c:pt>
                <c:pt idx="6">
                  <c:v>81.792418160000011</c:v>
                </c:pt>
                <c:pt idx="7">
                  <c:v>79.293573730000006</c:v>
                </c:pt>
                <c:pt idx="8">
                  <c:v>83.677000000000007</c:v>
                </c:pt>
                <c:pt idx="9">
                  <c:v>90.028060960000005</c:v>
                </c:pt>
                <c:pt idx="10">
                  <c:v>88.752868039999996</c:v>
                </c:pt>
                <c:pt idx="11">
                  <c:v>90.504842930000009</c:v>
                </c:pt>
                <c:pt idx="12">
                  <c:v>94.58944765999999</c:v>
                </c:pt>
                <c:pt idx="13">
                  <c:v>98.099745999999996</c:v>
                </c:pt>
                <c:pt idx="14">
                  <c:v>100.28390609</c:v>
                </c:pt>
                <c:pt idx="15">
                  <c:v>105.41318422000001</c:v>
                </c:pt>
                <c:pt idx="16">
                  <c:v>112.4081101</c:v>
                </c:pt>
                <c:pt idx="17">
                  <c:v>111.10231182000001</c:v>
                </c:pt>
                <c:pt idx="18">
                  <c:v>127.41872453000001</c:v>
                </c:pt>
                <c:pt idx="19">
                  <c:v>140.66879211</c:v>
                </c:pt>
              </c:numCache>
            </c:numRef>
          </c:val>
          <c:extLst>
            <c:ext xmlns:c16="http://schemas.microsoft.com/office/drawing/2014/chart" uri="{C3380CC4-5D6E-409C-BE32-E72D297353CC}">
              <c16:uniqueId val="{00000000-6072-464D-8224-B3840E214DBC}"/>
            </c:ext>
          </c:extLst>
        </c:ser>
        <c:ser>
          <c:idx val="1"/>
          <c:order val="1"/>
          <c:tx>
            <c:strRef>
              <c:f>'24'!$E$5</c:f>
              <c:strCache>
                <c:ptCount val="1"/>
                <c:pt idx="0">
                  <c:v>PTTF</c:v>
                </c:pt>
              </c:strCache>
            </c:strRef>
          </c:tx>
          <c:spPr>
            <a:solidFill>
              <a:srgbClr val="D59E0F"/>
            </a:solidFill>
            <a:ln>
              <a:solidFill>
                <a:schemeClr val="tx1"/>
              </a:solidFill>
            </a:ln>
            <a:effectLst/>
          </c:spPr>
          <c:invertIfNegative val="0"/>
          <c:cat>
            <c:strRef>
              <c:f>'24'!$C$6:$C$25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'24'!$E$6:$E$25</c:f>
              <c:numCache>
                <c:formatCode>#,##0.0</c:formatCode>
                <c:ptCount val="20"/>
                <c:pt idx="0">
                  <c:v>75</c:v>
                </c:pt>
                <c:pt idx="1">
                  <c:v>75</c:v>
                </c:pt>
                <c:pt idx="2">
                  <c:v>75</c:v>
                </c:pt>
                <c:pt idx="3">
                  <c:v>75</c:v>
                </c:pt>
                <c:pt idx="4">
                  <c:v>75</c:v>
                </c:pt>
                <c:pt idx="5">
                  <c:v>396</c:v>
                </c:pt>
                <c:pt idx="6">
                  <c:v>380.02813091000002</c:v>
                </c:pt>
                <c:pt idx="7">
                  <c:v>368.41786682999998</c:v>
                </c:pt>
                <c:pt idx="8">
                  <c:v>388.8</c:v>
                </c:pt>
                <c:pt idx="9">
                  <c:v>418.29299819000005</c:v>
                </c:pt>
                <c:pt idx="10">
                  <c:v>412.36812973000002</c:v>
                </c:pt>
                <c:pt idx="11">
                  <c:v>420.50824374000007</c:v>
                </c:pt>
                <c:pt idx="12">
                  <c:v>439.48634570000002</c:v>
                </c:pt>
                <c:pt idx="13">
                  <c:v>455.79607099999998</c:v>
                </c:pt>
                <c:pt idx="14">
                  <c:v>465.94423083999999</c:v>
                </c:pt>
                <c:pt idx="15">
                  <c:v>489.77614690000001</c:v>
                </c:pt>
                <c:pt idx="16">
                  <c:v>522.27632870000002</c:v>
                </c:pt>
                <c:pt idx="17">
                  <c:v>516.20926167000005</c:v>
                </c:pt>
                <c:pt idx="18">
                  <c:v>592.01941705000002</c:v>
                </c:pt>
                <c:pt idx="19">
                  <c:v>653.58256099000005</c:v>
                </c:pt>
              </c:numCache>
            </c:numRef>
          </c:val>
          <c:extLst>
            <c:ext xmlns:c16="http://schemas.microsoft.com/office/drawing/2014/chart" uri="{C3380CC4-5D6E-409C-BE32-E72D297353CC}">
              <c16:uniqueId val="{00000001-6072-464D-8224-B3840E214DBC}"/>
            </c:ext>
          </c:extLst>
        </c:ser>
        <c:ser>
          <c:idx val="2"/>
          <c:order val="2"/>
          <c:tx>
            <c:strRef>
              <c:f>'24'!$F$5</c:f>
              <c:strCache>
                <c:ptCount val="1"/>
                <c:pt idx="0">
                  <c:v>CFA</c:v>
                </c:pt>
              </c:strCache>
            </c:strRef>
          </c:tx>
          <c:spPr>
            <a:solidFill>
              <a:srgbClr val="BFBFBF"/>
            </a:solidFill>
            <a:ln>
              <a:solidFill>
                <a:schemeClr val="tx1"/>
              </a:solidFill>
            </a:ln>
            <a:effectLst/>
          </c:spPr>
          <c:invertIfNegative val="0"/>
          <c:cat>
            <c:strRef>
              <c:f>'24'!$C$6:$C$25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'24'!$F$6:$F$25</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95.346999999999994</c:v>
                </c:pt>
                <c:pt idx="15">
                  <c:v>126.23128819</c:v>
                </c:pt>
                <c:pt idx="16">
                  <c:v>142.01051419000001</c:v>
                </c:pt>
                <c:pt idx="17">
                  <c:v>156.58329301000001</c:v>
                </c:pt>
                <c:pt idx="18">
                  <c:v>154.13428064999999</c:v>
                </c:pt>
                <c:pt idx="19">
                  <c:v>164.12988891000001</c:v>
                </c:pt>
              </c:numCache>
            </c:numRef>
          </c:val>
          <c:extLst>
            <c:ext xmlns:c16="http://schemas.microsoft.com/office/drawing/2014/chart" uri="{C3380CC4-5D6E-409C-BE32-E72D297353CC}">
              <c16:uniqueId val="{00000002-6072-464D-8224-B3840E214DBC}"/>
            </c:ext>
          </c:extLst>
        </c:ser>
        <c:ser>
          <c:idx val="3"/>
          <c:order val="3"/>
          <c:tx>
            <c:strRef>
              <c:f>'24'!$G$5</c:f>
              <c:strCache>
                <c:ptCount val="1"/>
                <c:pt idx="0">
                  <c:v>OTHER</c:v>
                </c:pt>
              </c:strCache>
            </c:strRef>
          </c:tx>
          <c:spPr>
            <a:solidFill>
              <a:schemeClr val="bg1"/>
            </a:solidFill>
            <a:ln>
              <a:solidFill>
                <a:schemeClr val="tx1"/>
              </a:solidFill>
            </a:ln>
            <a:effectLst/>
          </c:spPr>
          <c:invertIfNegative val="0"/>
          <c:cat>
            <c:strRef>
              <c:f>'24'!$C$6:$C$25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'24'!$G$6:$G$25</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0.7</c:v>
                </c:pt>
                <c:pt idx="15">
                  <c:v>0.34370994999999999</c:v>
                </c:pt>
                <c:pt idx="16">
                  <c:v>0.46124011999999998</c:v>
                </c:pt>
                <c:pt idx="17">
                  <c:v>116.03646021</c:v>
                </c:pt>
                <c:pt idx="18">
                  <c:v>0.69934667000000006</c:v>
                </c:pt>
                <c:pt idx="19">
                  <c:v>0.69997487999999997</c:v>
                </c:pt>
              </c:numCache>
            </c:numRef>
          </c:val>
          <c:extLst>
            <c:ext xmlns:c16="http://schemas.microsoft.com/office/drawing/2014/chart" uri="{C3380CC4-5D6E-409C-BE32-E72D297353CC}">
              <c16:uniqueId val="{00000003-6072-464D-8224-B3840E214DBC}"/>
            </c:ext>
          </c:extLst>
        </c:ser>
        <c:dLbls>
          <c:showLegendKey val="0"/>
          <c:showVal val="0"/>
          <c:showCatName val="0"/>
          <c:showSerName val="0"/>
          <c:showPercent val="0"/>
          <c:showBubbleSize val="0"/>
        </c:dLbls>
        <c:gapWidth val="150"/>
        <c:overlap val="100"/>
        <c:axId val="574998536"/>
        <c:axId val="574996896"/>
      </c:barChart>
      <c:catAx>
        <c:axId val="574998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6896"/>
        <c:crosses val="autoZero"/>
        <c:auto val="1"/>
        <c:lblAlgn val="ctr"/>
        <c:lblOffset val="100"/>
        <c:noMultiLvlLbl val="0"/>
      </c:catAx>
      <c:valAx>
        <c:axId val="57499689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a:t>
                </a:r>
                <a:r>
                  <a:rPr lang="en-US" baseline="0"/>
                  <a:t> of Dollars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8536"/>
        <c:crosses val="autoZero"/>
        <c:crossBetween val="between"/>
      </c:valAx>
      <c:spPr>
        <a:noFill/>
        <a:ln>
          <a:noFill/>
        </a:ln>
        <a:effectLst/>
      </c:spPr>
    </c:plotArea>
    <c:legend>
      <c:legendPos val="b"/>
      <c:layout>
        <c:manualLayout>
          <c:xMode val="edge"/>
          <c:yMode val="edge"/>
          <c:x val="0.36963232800620882"/>
          <c:y val="0.12358261798641408"/>
          <c:w val="0.2567253182918427"/>
          <c:h val="5.102075311520509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CASH COLLECTIONS AND TRANSFERS</a:t>
            </a:r>
            <a:r>
              <a:rPr lang="en-US" sz="1400" b="0" i="0" u="none" strike="noStrike" baseline="0"/>
              <a:t> </a:t>
            </a:r>
            <a:endParaRPr lang="en-US" b="1"/>
          </a:p>
        </c:rich>
      </c:tx>
      <c:overlay val="0"/>
      <c:spPr>
        <a:noFill/>
        <a:ln>
          <a:noFill/>
        </a:ln>
        <a:effectLst/>
      </c:spPr>
    </c:title>
    <c:autoTitleDeleted val="0"/>
    <c:plotArea>
      <c:layout>
        <c:manualLayout>
          <c:layoutTarget val="inner"/>
          <c:xMode val="edge"/>
          <c:yMode val="edge"/>
          <c:x val="0.11866893745023445"/>
          <c:y val="0.10715780651842173"/>
          <c:w val="0.82957710342386981"/>
          <c:h val="0.71232825604874483"/>
        </c:manualLayout>
      </c:layout>
      <c:barChart>
        <c:barDir val="col"/>
        <c:grouping val="clustered"/>
        <c:varyColors val="0"/>
        <c:ser>
          <c:idx val="0"/>
          <c:order val="0"/>
          <c:tx>
            <c:strRef>
              <c:f>'25'!$G$5</c:f>
              <c:strCache>
                <c:ptCount val="1"/>
                <c:pt idx="0">
                  <c:v>CASH</c:v>
                </c:pt>
              </c:strCache>
            </c:strRef>
          </c:tx>
          <c:spPr>
            <a:solidFill>
              <a:srgbClr val="003C7C"/>
            </a:solidFill>
            <a:ln>
              <a:noFill/>
            </a:ln>
            <a:effectLst/>
          </c:spPr>
          <c:invertIfNegative val="0"/>
          <c:cat>
            <c:strRef>
              <c:f>'25'!$F$6:$F$25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'25'!$G$6:$G$25</c:f>
              <c:numCache>
                <c:formatCode>#,##0.0</c:formatCode>
                <c:ptCount val="20"/>
                <c:pt idx="0">
                  <c:v>826.74205513000004</c:v>
                </c:pt>
                <c:pt idx="1">
                  <c:v>856.44200000000001</c:v>
                </c:pt>
                <c:pt idx="2">
                  <c:v>784.37099999999998</c:v>
                </c:pt>
                <c:pt idx="3">
                  <c:v>792.12416871999994</c:v>
                </c:pt>
                <c:pt idx="4">
                  <c:v>778.58198444000016</c:v>
                </c:pt>
                <c:pt idx="5">
                  <c:v>784.05455031000008</c:v>
                </c:pt>
                <c:pt idx="6">
                  <c:v>754.15913305000004</c:v>
                </c:pt>
                <c:pt idx="7">
                  <c:v>976.05634537999993</c:v>
                </c:pt>
                <c:pt idx="8">
                  <c:v>1075.36594034</c:v>
                </c:pt>
                <c:pt idx="9">
                  <c:v>1069.90706439</c:v>
                </c:pt>
                <c:pt idx="10">
                  <c:v>1024.0808912699999</c:v>
                </c:pt>
                <c:pt idx="11">
                  <c:v>976.90757543000018</c:v>
                </c:pt>
                <c:pt idx="12">
                  <c:v>927.20542411999998</c:v>
                </c:pt>
                <c:pt idx="13">
                  <c:v>911.51205987000003</c:v>
                </c:pt>
                <c:pt idx="14">
                  <c:v>1261.5723366499999</c:v>
                </c:pt>
                <c:pt idx="15">
                  <c:v>1198.2515895700001</c:v>
                </c:pt>
                <c:pt idx="16">
                  <c:v>1118.7639999999999</c:v>
                </c:pt>
                <c:pt idx="17">
                  <c:v>924.34136035999995</c:v>
                </c:pt>
                <c:pt idx="18" formatCode="0.0">
                  <c:v>964.20054816000004</c:v>
                </c:pt>
                <c:pt idx="19" formatCode="0.0">
                  <c:v>874.06500000000005</c:v>
                </c:pt>
              </c:numCache>
            </c:numRef>
          </c:val>
          <c:extLst>
            <c:ext xmlns:c16="http://schemas.microsoft.com/office/drawing/2014/chart" uri="{C3380CC4-5D6E-409C-BE32-E72D297353CC}">
              <c16:uniqueId val="{00000000-E844-4A5E-8987-1665C6294476}"/>
            </c:ext>
          </c:extLst>
        </c:ser>
        <c:ser>
          <c:idx val="1"/>
          <c:order val="1"/>
          <c:tx>
            <c:strRef>
              <c:f>'25'!$H$5</c:f>
              <c:strCache>
                <c:ptCount val="1"/>
                <c:pt idx="0">
                  <c:v>TRANSFERS</c:v>
                </c:pt>
              </c:strCache>
            </c:strRef>
          </c:tx>
          <c:spPr>
            <a:solidFill>
              <a:srgbClr val="D59E0F"/>
            </a:solidFill>
            <a:ln>
              <a:noFill/>
            </a:ln>
            <a:effectLst/>
          </c:spPr>
          <c:invertIfNegative val="0"/>
          <c:cat>
            <c:strRef>
              <c:f>'25'!$F$6:$F$25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'25'!$H$6:$H$25</c:f>
              <c:numCache>
                <c:formatCode>#,##0.0</c:formatCode>
                <c:ptCount val="20"/>
                <c:pt idx="0">
                  <c:v>51.215000000000003</c:v>
                </c:pt>
                <c:pt idx="1">
                  <c:v>124.95490000000001</c:v>
                </c:pt>
                <c:pt idx="2">
                  <c:v>246.36399999999998</c:v>
                </c:pt>
                <c:pt idx="3">
                  <c:v>241.44599999999997</c:v>
                </c:pt>
                <c:pt idx="4">
                  <c:v>240.21199999999999</c:v>
                </c:pt>
                <c:pt idx="5">
                  <c:v>242.03899999999999</c:v>
                </c:pt>
                <c:pt idx="6">
                  <c:v>236.41399999999999</c:v>
                </c:pt>
                <c:pt idx="7">
                  <c:v>114.881</c:v>
                </c:pt>
                <c:pt idx="8">
                  <c:v>51.215000000000003</c:v>
                </c:pt>
                <c:pt idx="9">
                  <c:v>51.215000000000003</c:v>
                </c:pt>
                <c:pt idx="10">
                  <c:v>51.215000000000003</c:v>
                </c:pt>
                <c:pt idx="11">
                  <c:v>51.215000000000003</c:v>
                </c:pt>
                <c:pt idx="12">
                  <c:v>51.215000000000003</c:v>
                </c:pt>
                <c:pt idx="13">
                  <c:v>51.215000000000003</c:v>
                </c:pt>
                <c:pt idx="14">
                  <c:v>56.215000000000003</c:v>
                </c:pt>
                <c:pt idx="15">
                  <c:v>66.814999999999998</c:v>
                </c:pt>
                <c:pt idx="16">
                  <c:v>70.114999999999995</c:v>
                </c:pt>
                <c:pt idx="17">
                  <c:v>189.71979358999999</c:v>
                </c:pt>
                <c:pt idx="18" formatCode="0.0">
                  <c:v>195.27407382000001</c:v>
                </c:pt>
                <c:pt idx="19" formatCode="0.0">
                  <c:v>199.76775210999998</c:v>
                </c:pt>
              </c:numCache>
            </c:numRef>
          </c:val>
          <c:extLst>
            <c:ext xmlns:c16="http://schemas.microsoft.com/office/drawing/2014/chart" uri="{C3380CC4-5D6E-409C-BE32-E72D297353CC}">
              <c16:uniqueId val="{00000001-E844-4A5E-8987-1665C6294476}"/>
            </c:ext>
          </c:extLst>
        </c:ser>
        <c:dLbls>
          <c:showLegendKey val="0"/>
          <c:showVal val="0"/>
          <c:showCatName val="0"/>
          <c:showSerName val="0"/>
          <c:showPercent val="0"/>
          <c:showBubbleSize val="0"/>
        </c:dLbls>
        <c:gapWidth val="150"/>
        <c:axId val="577657336"/>
        <c:axId val="577662256"/>
      </c:barChart>
      <c:catAx>
        <c:axId val="577657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62256"/>
        <c:crosses val="autoZero"/>
        <c:auto val="1"/>
        <c:lblAlgn val="ctr"/>
        <c:lblOffset val="100"/>
        <c:noMultiLvlLbl val="0"/>
      </c:catAx>
      <c:valAx>
        <c:axId val="577662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57336"/>
        <c:crosses val="autoZero"/>
        <c:crossBetween val="between"/>
      </c:valAx>
    </c:plotArea>
    <c:legend>
      <c:legendPos val="t"/>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40668706033064239"/>
          <c:y val="0.12160345312376301"/>
          <c:w val="0.1828856666408985"/>
          <c:h val="4.87543985287734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CASH COLLECTIONS BY TYPE</a:t>
            </a:r>
          </a:p>
        </c:rich>
      </c:tx>
      <c:layout>
        <c:manualLayout>
          <c:xMode val="edge"/>
          <c:yMode val="edge"/>
          <c:x val="0.4172983579364718"/>
          <c:y val="9.4316700272004429E-3"/>
        </c:manualLayout>
      </c:layout>
      <c:overlay val="0"/>
      <c:spPr>
        <a:noFill/>
        <a:ln>
          <a:noFill/>
        </a:ln>
        <a:effectLst/>
      </c:spPr>
    </c:title>
    <c:autoTitleDeleted val="0"/>
    <c:plotArea>
      <c:layout>
        <c:manualLayout>
          <c:layoutTarget val="inner"/>
          <c:xMode val="edge"/>
          <c:yMode val="edge"/>
          <c:x val="0.14357485949605522"/>
          <c:y val="0.11753709108039817"/>
          <c:w val="0.83644346618750165"/>
          <c:h val="0.74580299880220569"/>
        </c:manualLayout>
      </c:layout>
      <c:barChart>
        <c:barDir val="col"/>
        <c:grouping val="stacked"/>
        <c:varyColors val="0"/>
        <c:ser>
          <c:idx val="0"/>
          <c:order val="0"/>
          <c:tx>
            <c:strRef>
              <c:f>'26'!$D$5</c:f>
              <c:strCache>
                <c:ptCount val="1"/>
                <c:pt idx="0">
                  <c:v>SMOKELESS</c:v>
                </c:pt>
              </c:strCache>
            </c:strRef>
          </c:tx>
          <c:spPr>
            <a:solidFill>
              <a:srgbClr val="003C7C"/>
            </a:solidFill>
            <a:ln>
              <a:solidFill>
                <a:schemeClr val="tx1"/>
              </a:solidFill>
            </a:ln>
            <a:effectLst/>
          </c:spPr>
          <c:invertIfNegative val="0"/>
          <c:cat>
            <c:strRef>
              <c:f>'26'!$C$6:$C$11</c:f>
              <c:strCache>
                <c:ptCount val="6"/>
                <c:pt idx="0">
                  <c:v>2016-17</c:v>
                </c:pt>
                <c:pt idx="1">
                  <c:v>2017-18</c:v>
                </c:pt>
                <c:pt idx="2">
                  <c:v>2018-19</c:v>
                </c:pt>
                <c:pt idx="3">
                  <c:v>2019-20</c:v>
                </c:pt>
                <c:pt idx="4">
                  <c:v>2020-21</c:v>
                </c:pt>
                <c:pt idx="5">
                  <c:v>2021-22</c:v>
                </c:pt>
              </c:strCache>
            </c:strRef>
          </c:cat>
          <c:val>
            <c:numRef>
              <c:f>'26'!$D$6:$D$11</c:f>
              <c:numCache>
                <c:formatCode>#,##0.0</c:formatCode>
                <c:ptCount val="6"/>
                <c:pt idx="0">
                  <c:v>43.630620071757633</c:v>
                </c:pt>
                <c:pt idx="1">
                  <c:v>69.320714523821934</c:v>
                </c:pt>
                <c:pt idx="2">
                  <c:v>65.756498297345118</c:v>
                </c:pt>
                <c:pt idx="3">
                  <c:v>62.170134948645043</c:v>
                </c:pt>
                <c:pt idx="4">
                  <c:v>63.145590207109194</c:v>
                </c:pt>
                <c:pt idx="5">
                  <c:v>61.792969272557897</c:v>
                </c:pt>
              </c:numCache>
            </c:numRef>
          </c:val>
          <c:extLst>
            <c:ext xmlns:c16="http://schemas.microsoft.com/office/drawing/2014/chart" uri="{C3380CC4-5D6E-409C-BE32-E72D297353CC}">
              <c16:uniqueId val="{00000000-EA43-4295-A1C7-6173ED4196DB}"/>
            </c:ext>
          </c:extLst>
        </c:ser>
        <c:ser>
          <c:idx val="1"/>
          <c:order val="1"/>
          <c:tx>
            <c:strRef>
              <c:f>'26'!$E$5</c:f>
              <c:strCache>
                <c:ptCount val="1"/>
                <c:pt idx="0">
                  <c:v>RYO/PIPE</c:v>
                </c:pt>
              </c:strCache>
            </c:strRef>
          </c:tx>
          <c:spPr>
            <a:solidFill>
              <a:srgbClr val="D59E0F"/>
            </a:solidFill>
            <a:ln>
              <a:solidFill>
                <a:schemeClr val="tx1"/>
              </a:solidFill>
            </a:ln>
            <a:effectLst/>
          </c:spPr>
          <c:invertIfNegative val="0"/>
          <c:cat>
            <c:strRef>
              <c:f>'26'!$C$6:$C$11</c:f>
              <c:strCache>
                <c:ptCount val="6"/>
                <c:pt idx="0">
                  <c:v>2016-17</c:v>
                </c:pt>
                <c:pt idx="1">
                  <c:v>2017-18</c:v>
                </c:pt>
                <c:pt idx="2">
                  <c:v>2018-19</c:v>
                </c:pt>
                <c:pt idx="3">
                  <c:v>2019-20</c:v>
                </c:pt>
                <c:pt idx="4">
                  <c:v>2020-21</c:v>
                </c:pt>
                <c:pt idx="5">
                  <c:v>2021-22</c:v>
                </c:pt>
              </c:strCache>
            </c:strRef>
          </c:cat>
          <c:val>
            <c:numRef>
              <c:f>'26'!$E$6:$E$11</c:f>
              <c:numCache>
                <c:formatCode>#,##0.0</c:formatCode>
                <c:ptCount val="6"/>
                <c:pt idx="0">
                  <c:v>15.170679126475214</c:v>
                </c:pt>
                <c:pt idx="1">
                  <c:v>24.225807172599083</c:v>
                </c:pt>
                <c:pt idx="2">
                  <c:v>21.648780183756237</c:v>
                </c:pt>
                <c:pt idx="3">
                  <c:v>19.269368431917293</c:v>
                </c:pt>
                <c:pt idx="4">
                  <c:v>16.147228509683103</c:v>
                </c:pt>
                <c:pt idx="5">
                  <c:v>13.780960932494398</c:v>
                </c:pt>
              </c:numCache>
            </c:numRef>
          </c:val>
          <c:extLst>
            <c:ext xmlns:c16="http://schemas.microsoft.com/office/drawing/2014/chart" uri="{C3380CC4-5D6E-409C-BE32-E72D297353CC}">
              <c16:uniqueId val="{00000001-EA43-4295-A1C7-6173ED4196DB}"/>
            </c:ext>
          </c:extLst>
        </c:ser>
        <c:ser>
          <c:idx val="2"/>
          <c:order val="2"/>
          <c:tx>
            <c:strRef>
              <c:f>'26'!$F$5</c:f>
              <c:strCache>
                <c:ptCount val="1"/>
                <c:pt idx="0">
                  <c:v>E-CIGARETTES</c:v>
                </c:pt>
              </c:strCache>
            </c:strRef>
          </c:tx>
          <c:spPr>
            <a:solidFill>
              <a:srgbClr val="BFBFBF"/>
            </a:solidFill>
            <a:ln>
              <a:solidFill>
                <a:schemeClr val="tx1"/>
              </a:solidFill>
            </a:ln>
            <a:effectLst/>
          </c:spPr>
          <c:invertIfNegative val="0"/>
          <c:dPt>
            <c:idx val="0"/>
            <c:invertIfNegative val="0"/>
            <c:bubble3D val="0"/>
            <c:extLst>
              <c:ext xmlns:c16="http://schemas.microsoft.com/office/drawing/2014/chart" uri="{C3380CC4-5D6E-409C-BE32-E72D297353CC}">
                <c16:uniqueId val="{00000002-EA43-4295-A1C7-6173ED4196DB}"/>
              </c:ext>
            </c:extLst>
          </c:dPt>
          <c:dPt>
            <c:idx val="1"/>
            <c:invertIfNegative val="0"/>
            <c:bubble3D val="0"/>
            <c:extLst>
              <c:ext xmlns:c16="http://schemas.microsoft.com/office/drawing/2014/chart" uri="{C3380CC4-5D6E-409C-BE32-E72D297353CC}">
                <c16:uniqueId val="{00000003-EA43-4295-A1C7-6173ED4196DB}"/>
              </c:ext>
            </c:extLst>
          </c:dPt>
          <c:dPt>
            <c:idx val="2"/>
            <c:invertIfNegative val="0"/>
            <c:bubble3D val="0"/>
            <c:extLst>
              <c:ext xmlns:c16="http://schemas.microsoft.com/office/drawing/2014/chart" uri="{C3380CC4-5D6E-409C-BE32-E72D297353CC}">
                <c16:uniqueId val="{00000004-EA43-4295-A1C7-6173ED4196DB}"/>
              </c:ext>
            </c:extLst>
          </c:dPt>
          <c:cat>
            <c:strRef>
              <c:f>'26'!$C$6:$C$11</c:f>
              <c:strCache>
                <c:ptCount val="6"/>
                <c:pt idx="0">
                  <c:v>2016-17</c:v>
                </c:pt>
                <c:pt idx="1">
                  <c:v>2017-18</c:v>
                </c:pt>
                <c:pt idx="2">
                  <c:v>2018-19</c:v>
                </c:pt>
                <c:pt idx="3">
                  <c:v>2019-20</c:v>
                </c:pt>
                <c:pt idx="4">
                  <c:v>2020-21</c:v>
                </c:pt>
                <c:pt idx="5">
                  <c:v>2021-22</c:v>
                </c:pt>
              </c:strCache>
            </c:strRef>
          </c:cat>
          <c:val>
            <c:numRef>
              <c:f>'26'!$F$6:$F$11</c:f>
              <c:numCache>
                <c:formatCode>#,##0.0</c:formatCode>
                <c:ptCount val="6"/>
                <c:pt idx="0">
                  <c:v>11.999700689935377</c:v>
                </c:pt>
                <c:pt idx="1">
                  <c:v>25.573479744588084</c:v>
                </c:pt>
                <c:pt idx="2">
                  <c:v>42.524725201976082</c:v>
                </c:pt>
                <c:pt idx="3">
                  <c:v>45.834706942629232</c:v>
                </c:pt>
                <c:pt idx="4">
                  <c:v>55.600606015200604</c:v>
                </c:pt>
                <c:pt idx="5">
                  <c:v>73.8422576456814</c:v>
                </c:pt>
              </c:numCache>
            </c:numRef>
          </c:val>
          <c:extLst>
            <c:ext xmlns:c16="http://schemas.microsoft.com/office/drawing/2014/chart" uri="{C3380CC4-5D6E-409C-BE32-E72D297353CC}">
              <c16:uniqueId val="{00000005-EA43-4295-A1C7-6173ED4196DB}"/>
            </c:ext>
          </c:extLst>
        </c:ser>
        <c:ser>
          <c:idx val="3"/>
          <c:order val="3"/>
          <c:tx>
            <c:strRef>
              <c:f>'26'!$G$5</c:f>
              <c:strCache>
                <c:ptCount val="1"/>
                <c:pt idx="0">
                  <c:v>FLOOR</c:v>
                </c:pt>
              </c:strCache>
            </c:strRef>
          </c:tx>
          <c:spPr>
            <a:solidFill>
              <a:schemeClr val="bg1"/>
            </a:solidFill>
            <a:ln>
              <a:solidFill>
                <a:schemeClr val="tx1"/>
              </a:solidFill>
            </a:ln>
            <a:effectLst/>
          </c:spPr>
          <c:invertIfNegative val="0"/>
          <c:cat>
            <c:strRef>
              <c:f>'26'!$C$6:$C$11</c:f>
              <c:strCache>
                <c:ptCount val="6"/>
                <c:pt idx="0">
                  <c:v>2016-17</c:v>
                </c:pt>
                <c:pt idx="1">
                  <c:v>2017-18</c:v>
                </c:pt>
                <c:pt idx="2">
                  <c:v>2018-19</c:v>
                </c:pt>
                <c:pt idx="3">
                  <c:v>2019-20</c:v>
                </c:pt>
                <c:pt idx="4">
                  <c:v>2020-21</c:v>
                </c:pt>
                <c:pt idx="5">
                  <c:v>2021-22</c:v>
                </c:pt>
              </c:strCache>
            </c:strRef>
          </c:cat>
          <c:val>
            <c:numRef>
              <c:f>'26'!$G$6:$G$11</c:f>
              <c:numCache>
                <c:formatCode>#,##0.0</c:formatCode>
                <c:ptCount val="6"/>
                <c:pt idx="0">
                  <c:v>13.1</c:v>
                </c:pt>
                <c:pt idx="1">
                  <c:v>0</c:v>
                </c:pt>
                <c:pt idx="2">
                  <c:v>0</c:v>
                </c:pt>
                <c:pt idx="3">
                  <c:v>0</c:v>
                </c:pt>
                <c:pt idx="4">
                  <c:v>0</c:v>
                </c:pt>
                <c:pt idx="5">
                  <c:v>0</c:v>
                </c:pt>
              </c:numCache>
            </c:numRef>
          </c:val>
          <c:extLst>
            <c:ext xmlns:c16="http://schemas.microsoft.com/office/drawing/2014/chart" uri="{C3380CC4-5D6E-409C-BE32-E72D297353CC}">
              <c16:uniqueId val="{00000006-EA43-4295-A1C7-6173ED4196DB}"/>
            </c:ext>
          </c:extLst>
        </c:ser>
        <c:dLbls>
          <c:showLegendKey val="0"/>
          <c:showVal val="0"/>
          <c:showCatName val="0"/>
          <c:showSerName val="0"/>
          <c:showPercent val="0"/>
          <c:showBubbleSize val="0"/>
        </c:dLbls>
        <c:gapWidth val="150"/>
        <c:overlap val="100"/>
        <c:axId val="506009448"/>
        <c:axId val="506017320"/>
      </c:barChart>
      <c:catAx>
        <c:axId val="506009448"/>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Fiscal Year</a:t>
                </a:r>
              </a:p>
            </c:rich>
          </c:tx>
          <c:layout>
            <c:manualLayout>
              <c:xMode val="edge"/>
              <c:yMode val="edge"/>
              <c:x val="0.50407415836026281"/>
              <c:y val="0.93074554474819915"/>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06017320"/>
        <c:crosses val="autoZero"/>
        <c:auto val="1"/>
        <c:lblAlgn val="ctr"/>
        <c:lblOffset val="100"/>
        <c:noMultiLvlLbl val="0"/>
      </c:catAx>
      <c:valAx>
        <c:axId val="506017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aseline="0"/>
                  <a:t>Millions of Dollars</a:t>
                </a:r>
              </a:p>
            </c:rich>
          </c:tx>
          <c:layout>
            <c:manualLayout>
              <c:xMode val="edge"/>
              <c:yMode val="edge"/>
              <c:x val="2.5391090585458374E-2"/>
              <c:y val="0.29373028405350865"/>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06009448"/>
        <c:crosses val="autoZero"/>
        <c:crossBetween val="between"/>
      </c:valAx>
    </c:plotArea>
    <c:legend>
      <c:legendPos val="b"/>
      <c:layout>
        <c:manualLayout>
          <c:xMode val="edge"/>
          <c:yMode val="edge"/>
          <c:x val="0.16503940175510451"/>
          <c:y val="0.11137216692864671"/>
          <c:w val="0.24335866710017742"/>
          <c:h val="0.206265219721521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CASH COLLECTIONS</a:t>
            </a:r>
          </a:p>
        </c:rich>
      </c:tx>
      <c:layout>
        <c:manualLayout>
          <c:xMode val="edge"/>
          <c:yMode val="edge"/>
          <c:x val="0.40698618511009477"/>
          <c:y val="1.839084369313447E-2"/>
        </c:manualLayout>
      </c:layout>
      <c:overlay val="0"/>
      <c:spPr>
        <a:noFill/>
        <a:ln>
          <a:noFill/>
        </a:ln>
        <a:effectLst/>
      </c:spPr>
    </c:title>
    <c:autoTitleDeleted val="0"/>
    <c:plotArea>
      <c:layout>
        <c:manualLayout>
          <c:layoutTarget val="inner"/>
          <c:xMode val="edge"/>
          <c:yMode val="edge"/>
          <c:x val="9.5012124843090268E-2"/>
          <c:y val="0.11140522875816995"/>
          <c:w val="0.87983068013237475"/>
          <c:h val="0.69957018871561139"/>
        </c:manualLayout>
      </c:layout>
      <c:barChart>
        <c:barDir val="col"/>
        <c:grouping val="clustered"/>
        <c:varyColors val="0"/>
        <c:ser>
          <c:idx val="0"/>
          <c:order val="0"/>
          <c:tx>
            <c:strRef>
              <c:f>'27'!$D$5</c:f>
              <c:strCache>
                <c:ptCount val="1"/>
                <c:pt idx="0">
                  <c:v>LIQUOR TAX</c:v>
                </c:pt>
              </c:strCache>
            </c:strRef>
          </c:tx>
          <c:spPr>
            <a:solidFill>
              <a:srgbClr val="003C7C"/>
            </a:solidFill>
            <a:ln>
              <a:solidFill>
                <a:schemeClr val="tx1"/>
              </a:solidFill>
            </a:ln>
            <a:effectLst/>
          </c:spPr>
          <c:invertIfNegative val="0"/>
          <c:cat>
            <c:strRef>
              <c:f>'27'!$C$6:$C$25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'27'!$D$6:$D$25</c:f>
              <c:numCache>
                <c:formatCode>#,##0.0</c:formatCode>
                <c:ptCount val="20"/>
                <c:pt idx="0">
                  <c:v>193.18085117000001</c:v>
                </c:pt>
                <c:pt idx="1">
                  <c:v>195.179</c:v>
                </c:pt>
                <c:pt idx="2">
                  <c:v>212.50118046000003</c:v>
                </c:pt>
                <c:pt idx="3">
                  <c:v>223.03573250999995</c:v>
                </c:pt>
                <c:pt idx="4">
                  <c:v>239.49370676000007</c:v>
                </c:pt>
                <c:pt idx="5">
                  <c:v>251.13845521999997</c:v>
                </c:pt>
                <c:pt idx="6">
                  <c:v>266.53995741</c:v>
                </c:pt>
                <c:pt idx="7">
                  <c:v>271.01502834000001</c:v>
                </c:pt>
                <c:pt idx="8">
                  <c:v>281.74608390999998</c:v>
                </c:pt>
                <c:pt idx="9">
                  <c:v>298.14419937000002</c:v>
                </c:pt>
                <c:pt idx="10">
                  <c:v>311.24779157999996</c:v>
                </c:pt>
                <c:pt idx="11">
                  <c:v>320.91157974000004</c:v>
                </c:pt>
                <c:pt idx="12">
                  <c:v>334.41369459000003</c:v>
                </c:pt>
                <c:pt idx="13">
                  <c:v>348.05577210999996</c:v>
                </c:pt>
                <c:pt idx="14">
                  <c:v>361.85631699999993</c:v>
                </c:pt>
                <c:pt idx="15">
                  <c:v>371.50751534999995</c:v>
                </c:pt>
                <c:pt idx="16">
                  <c:v>381.87599999999998</c:v>
                </c:pt>
                <c:pt idx="17">
                  <c:v>365.70746753000009</c:v>
                </c:pt>
                <c:pt idx="18">
                  <c:v>415.83937125</c:v>
                </c:pt>
                <c:pt idx="19">
                  <c:v>431.3</c:v>
                </c:pt>
              </c:numCache>
            </c:numRef>
          </c:val>
          <c:extLst>
            <c:ext xmlns:c16="http://schemas.microsoft.com/office/drawing/2014/chart" uri="{C3380CC4-5D6E-409C-BE32-E72D297353CC}">
              <c16:uniqueId val="{00000000-35AA-4725-AEAF-CB824FA8F467}"/>
            </c:ext>
          </c:extLst>
        </c:ser>
        <c:ser>
          <c:idx val="1"/>
          <c:order val="1"/>
          <c:tx>
            <c:strRef>
              <c:f>'27'!$E$5</c:f>
              <c:strCache>
                <c:ptCount val="1"/>
                <c:pt idx="0">
                  <c:v>SUT</c:v>
                </c:pt>
              </c:strCache>
            </c:strRef>
          </c:tx>
          <c:spPr>
            <a:solidFill>
              <a:srgbClr val="D59E0F"/>
            </a:solidFill>
            <a:ln>
              <a:solidFill>
                <a:schemeClr val="tx1"/>
              </a:solidFill>
            </a:ln>
            <a:effectLst/>
          </c:spPr>
          <c:invertIfNegative val="0"/>
          <c:cat>
            <c:strRef>
              <c:f>'27'!$C$6:$C$25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'27'!$E$6:$E$25</c:f>
              <c:numCache>
                <c:formatCode>#,##0.0</c:formatCode>
                <c:ptCount val="20"/>
                <c:pt idx="0">
                  <c:v>75.295555440000001</c:v>
                </c:pt>
                <c:pt idx="1">
                  <c:v>75.947878180000018</c:v>
                </c:pt>
                <c:pt idx="2">
                  <c:v>83.015205899999998</c:v>
                </c:pt>
                <c:pt idx="3">
                  <c:v>80.4869123</c:v>
                </c:pt>
                <c:pt idx="4">
                  <c:v>97.639968599999989</c:v>
                </c:pt>
                <c:pt idx="5">
                  <c:v>102.29078877000001</c:v>
                </c:pt>
                <c:pt idx="6">
                  <c:v>108.52410052999998</c:v>
                </c:pt>
                <c:pt idx="7">
                  <c:v>112.08529061999999</c:v>
                </c:pt>
                <c:pt idx="8">
                  <c:v>117.03844997000002</c:v>
                </c:pt>
                <c:pt idx="9">
                  <c:v>123.86926423999999</c:v>
                </c:pt>
                <c:pt idx="10">
                  <c:v>129.23559244999998</c:v>
                </c:pt>
                <c:pt idx="11">
                  <c:v>133.15015979999998</c:v>
                </c:pt>
                <c:pt idx="12">
                  <c:v>138.68653861000001</c:v>
                </c:pt>
                <c:pt idx="13">
                  <c:v>136.12799999999999</c:v>
                </c:pt>
                <c:pt idx="14">
                  <c:v>141.40199999999999</c:v>
                </c:pt>
                <c:pt idx="15">
                  <c:v>145.44800000000001</c:v>
                </c:pt>
                <c:pt idx="16">
                  <c:v>150.4</c:v>
                </c:pt>
                <c:pt idx="17">
                  <c:v>144.5455</c:v>
                </c:pt>
                <c:pt idx="18">
                  <c:v>161.61019999999999</c:v>
                </c:pt>
                <c:pt idx="19">
                  <c:v>169.7</c:v>
                </c:pt>
              </c:numCache>
            </c:numRef>
          </c:val>
          <c:extLst>
            <c:ext xmlns:c16="http://schemas.microsoft.com/office/drawing/2014/chart" uri="{C3380CC4-5D6E-409C-BE32-E72D297353CC}">
              <c16:uniqueId val="{00000001-35AA-4725-AEAF-CB824FA8F467}"/>
            </c:ext>
          </c:extLst>
        </c:ser>
        <c:ser>
          <c:idx val="2"/>
          <c:order val="2"/>
          <c:tx>
            <c:strRef>
              <c:f>'27'!$F$5</c:f>
              <c:strCache>
                <c:ptCount val="1"/>
                <c:pt idx="0">
                  <c:v>PROFITS</c:v>
                </c:pt>
              </c:strCache>
            </c:strRef>
          </c:tx>
          <c:spPr>
            <a:solidFill>
              <a:srgbClr val="BFBFBF"/>
            </a:solidFill>
            <a:ln>
              <a:solidFill>
                <a:schemeClr val="tx1"/>
              </a:solidFill>
            </a:ln>
            <a:effectLst/>
          </c:spPr>
          <c:invertIfNegative val="0"/>
          <c:cat>
            <c:strRef>
              <c:f>'27'!$C$6:$C$25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'27'!$F$6:$F$25</c:f>
              <c:numCache>
                <c:formatCode>#,##0.0</c:formatCode>
                <c:ptCount val="20"/>
                <c:pt idx="0">
                  <c:v>155</c:v>
                </c:pt>
                <c:pt idx="1">
                  <c:v>50</c:v>
                </c:pt>
                <c:pt idx="2">
                  <c:v>54.9</c:v>
                </c:pt>
                <c:pt idx="3">
                  <c:v>80</c:v>
                </c:pt>
                <c:pt idx="4">
                  <c:v>150</c:v>
                </c:pt>
                <c:pt idx="5">
                  <c:v>80</c:v>
                </c:pt>
                <c:pt idx="6">
                  <c:v>125</c:v>
                </c:pt>
                <c:pt idx="7">
                  <c:v>105</c:v>
                </c:pt>
                <c:pt idx="8">
                  <c:v>105</c:v>
                </c:pt>
                <c:pt idx="9">
                  <c:v>80</c:v>
                </c:pt>
                <c:pt idx="10">
                  <c:v>80</c:v>
                </c:pt>
                <c:pt idx="11">
                  <c:v>80</c:v>
                </c:pt>
                <c:pt idx="12">
                  <c:v>80</c:v>
                </c:pt>
                <c:pt idx="13">
                  <c:v>0</c:v>
                </c:pt>
                <c:pt idx="14">
                  <c:v>216.4</c:v>
                </c:pt>
                <c:pt idx="15">
                  <c:v>185.1</c:v>
                </c:pt>
                <c:pt idx="16">
                  <c:v>185.1</c:v>
                </c:pt>
                <c:pt idx="17">
                  <c:v>185.1</c:v>
                </c:pt>
                <c:pt idx="18">
                  <c:v>185.1</c:v>
                </c:pt>
                <c:pt idx="19">
                  <c:v>185.1</c:v>
                </c:pt>
              </c:numCache>
            </c:numRef>
          </c:val>
          <c:extLst>
            <c:ext xmlns:c16="http://schemas.microsoft.com/office/drawing/2014/chart" uri="{C3380CC4-5D6E-409C-BE32-E72D297353CC}">
              <c16:uniqueId val="{00000002-35AA-4725-AEAF-CB824FA8F467}"/>
            </c:ext>
          </c:extLst>
        </c:ser>
        <c:dLbls>
          <c:showLegendKey val="0"/>
          <c:showVal val="0"/>
          <c:showCatName val="0"/>
          <c:showSerName val="0"/>
          <c:showPercent val="0"/>
          <c:showBubbleSize val="0"/>
        </c:dLbls>
        <c:gapWidth val="64"/>
        <c:overlap val="-27"/>
        <c:axId val="552849776"/>
        <c:axId val="552850432"/>
      </c:barChart>
      <c:catAx>
        <c:axId val="5528497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Fiscal Year</a:t>
                </a:r>
              </a:p>
            </c:rich>
          </c:tx>
          <c:layout>
            <c:manualLayout>
              <c:xMode val="edge"/>
              <c:yMode val="edge"/>
              <c:x val="0.50711050340264363"/>
              <c:y val="0.92594434335016984"/>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2850432"/>
        <c:crosses val="autoZero"/>
        <c:auto val="1"/>
        <c:lblAlgn val="ctr"/>
        <c:lblOffset val="100"/>
        <c:noMultiLvlLbl val="0"/>
      </c:catAx>
      <c:valAx>
        <c:axId val="552850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Millions of Dollars</a:t>
                </a:r>
              </a:p>
            </c:rich>
          </c:tx>
          <c:layout>
            <c:manualLayout>
              <c:xMode val="edge"/>
              <c:yMode val="edge"/>
              <c:x val="8.9649663357297734E-3"/>
              <c:y val="0.33065514758819292"/>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2849776"/>
        <c:crosses val="autoZero"/>
        <c:crossBetween val="between"/>
      </c:valAx>
    </c:plotArea>
    <c:legend>
      <c:legendPos val="t"/>
      <c:layout>
        <c:manualLayout>
          <c:xMode val="edge"/>
          <c:yMode val="edge"/>
          <c:x val="0.3729679224228708"/>
          <c:y val="0.12408927285817137"/>
          <c:w val="0.28600028289876933"/>
          <c:h val="4.85964524412850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US" b="1"/>
              <a:t>HISTORICAL</a:t>
            </a:r>
            <a:r>
              <a:rPr lang="en-US" b="1" baseline="0"/>
              <a:t> PROPORTION OF COLLECTIONS</a:t>
            </a:r>
          </a:p>
        </c:rich>
      </c:tx>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8200693663292085E-2"/>
          <c:y val="0.13661141804788213"/>
          <c:w val="0.89142904011998503"/>
          <c:h val="0.65998378712380179"/>
        </c:manualLayout>
      </c:layout>
      <c:barChart>
        <c:barDir val="col"/>
        <c:grouping val="stacked"/>
        <c:varyColors val="0"/>
        <c:ser>
          <c:idx val="0"/>
          <c:order val="0"/>
          <c:tx>
            <c:strRef>
              <c:f>'6'!$D$5</c:f>
              <c:strCache>
                <c:ptCount val="1"/>
                <c:pt idx="0">
                  <c:v>CORP</c:v>
                </c:pt>
              </c:strCache>
            </c:strRef>
          </c:tx>
          <c:spPr>
            <a:solidFill>
              <a:srgbClr val="003C7C"/>
            </a:solidFill>
            <a:ln>
              <a:solidFill>
                <a:schemeClr val="tx1"/>
              </a:solidFill>
            </a:ln>
            <a:effectLst/>
          </c:spPr>
          <c:invertIfNegative val="0"/>
          <c:cat>
            <c:strRef>
              <c:f>'6'!$C$6:$C$25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'6'!$D$6:$D$25</c:f>
              <c:numCache>
                <c:formatCode>0.0%</c:formatCode>
                <c:ptCount val="20"/>
                <c:pt idx="0">
                  <c:v>0.13324453270079917</c:v>
                </c:pt>
                <c:pt idx="1">
                  <c:v>0.14667993044609717</c:v>
                </c:pt>
                <c:pt idx="2">
                  <c:v>0.15256901991059357</c:v>
                </c:pt>
                <c:pt idx="3">
                  <c:v>0.15814230260797066</c:v>
                </c:pt>
                <c:pt idx="4">
                  <c:v>0.16244573009374821</c:v>
                </c:pt>
                <c:pt idx="5">
                  <c:v>0.15830167785118929</c:v>
                </c:pt>
                <c:pt idx="6">
                  <c:v>0.15795357662954077</c:v>
                </c:pt>
                <c:pt idx="7">
                  <c:v>0.13750857797902702</c:v>
                </c:pt>
                <c:pt idx="8">
                  <c:v>0.14761925888772656</c:v>
                </c:pt>
                <c:pt idx="9">
                  <c:v>0.14872671496372442</c:v>
                </c:pt>
                <c:pt idx="10">
                  <c:v>0.15971911113151058</c:v>
                </c:pt>
                <c:pt idx="11">
                  <c:v>0.15970143521317851</c:v>
                </c:pt>
                <c:pt idx="12">
                  <c:v>0.15922304376051419</c:v>
                </c:pt>
                <c:pt idx="13">
                  <c:v>0.16124631513237644</c:v>
                </c:pt>
                <c:pt idx="14">
                  <c:v>0.15096713187423946</c:v>
                </c:pt>
                <c:pt idx="15">
                  <c:v>0.14142710988040536</c:v>
                </c:pt>
                <c:pt idx="16">
                  <c:v>0.15809330121296969</c:v>
                </c:pt>
                <c:pt idx="17">
                  <c:v>0.14992652239613039</c:v>
                </c:pt>
                <c:pt idx="18">
                  <c:v>0.15680053485953796</c:v>
                </c:pt>
                <c:pt idx="19">
                  <c:v>0.15201207255441254</c:v>
                </c:pt>
              </c:numCache>
            </c:numRef>
          </c:val>
          <c:extLst>
            <c:ext xmlns:c16="http://schemas.microsoft.com/office/drawing/2014/chart" uri="{C3380CC4-5D6E-409C-BE32-E72D297353CC}">
              <c16:uniqueId val="{00000000-7EF3-48A9-9557-1DA76B0D3EFC}"/>
            </c:ext>
          </c:extLst>
        </c:ser>
        <c:ser>
          <c:idx val="1"/>
          <c:order val="1"/>
          <c:tx>
            <c:strRef>
              <c:f>'6'!$E$5</c:f>
              <c:strCache>
                <c:ptCount val="1"/>
                <c:pt idx="0">
                  <c:v>CONSUMPTION</c:v>
                </c:pt>
              </c:strCache>
            </c:strRef>
          </c:tx>
          <c:spPr>
            <a:solidFill>
              <a:srgbClr val="D59E0F"/>
            </a:solidFill>
            <a:ln>
              <a:solidFill>
                <a:schemeClr val="tx1"/>
              </a:solidFill>
            </a:ln>
            <a:effectLst/>
          </c:spPr>
          <c:invertIfNegative val="0"/>
          <c:cat>
            <c:strRef>
              <c:f>'6'!$C$6:$C$25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'6'!$E$6:$E$25</c:f>
              <c:numCache>
                <c:formatCode>0.0%</c:formatCode>
                <c:ptCount val="20"/>
                <c:pt idx="0">
                  <c:v>0.40189681536473459</c:v>
                </c:pt>
                <c:pt idx="1">
                  <c:v>0.38576895169484782</c:v>
                </c:pt>
                <c:pt idx="2">
                  <c:v>0.37113410759477217</c:v>
                </c:pt>
                <c:pt idx="3">
                  <c:v>0.36263097259145693</c:v>
                </c:pt>
                <c:pt idx="4">
                  <c:v>0.35097447826462252</c:v>
                </c:pt>
                <c:pt idx="5">
                  <c:v>0.34223770479912835</c:v>
                </c:pt>
                <c:pt idx="6">
                  <c:v>0.3596649665388425</c:v>
                </c:pt>
                <c:pt idx="7">
                  <c:v>0.3364718590364153</c:v>
                </c:pt>
                <c:pt idx="8">
                  <c:v>0.36270041399510544</c:v>
                </c:pt>
                <c:pt idx="9">
                  <c:v>0.3673032731583597</c:v>
                </c:pt>
                <c:pt idx="10">
                  <c:v>0.35795074310567732</c:v>
                </c:pt>
                <c:pt idx="11">
                  <c:v>0.36538193730492091</c:v>
                </c:pt>
                <c:pt idx="12">
                  <c:v>0.35234774737221536</c:v>
                </c:pt>
                <c:pt idx="13">
                  <c:v>0.35854809478596816</c:v>
                </c:pt>
                <c:pt idx="14">
                  <c:v>0.37058949451798623</c:v>
                </c:pt>
                <c:pt idx="15">
                  <c:v>0.34988202536095997</c:v>
                </c:pt>
                <c:pt idx="16">
                  <c:v>0.36587862217515127</c:v>
                </c:pt>
                <c:pt idx="17">
                  <c:v>0.37979767706576989</c:v>
                </c:pt>
                <c:pt idx="18">
                  <c:v>0.35584008908972986</c:v>
                </c:pt>
                <c:pt idx="19">
                  <c:v>0.31976157849195858</c:v>
                </c:pt>
              </c:numCache>
            </c:numRef>
          </c:val>
          <c:extLst>
            <c:ext xmlns:c16="http://schemas.microsoft.com/office/drawing/2014/chart" uri="{C3380CC4-5D6E-409C-BE32-E72D297353CC}">
              <c16:uniqueId val="{00000001-7EF3-48A9-9557-1DA76B0D3EFC}"/>
            </c:ext>
          </c:extLst>
        </c:ser>
        <c:ser>
          <c:idx val="2"/>
          <c:order val="2"/>
          <c:tx>
            <c:strRef>
              <c:f>'6'!$F$5</c:f>
              <c:strCache>
                <c:ptCount val="1"/>
                <c:pt idx="0">
                  <c:v>PIT</c:v>
                </c:pt>
              </c:strCache>
            </c:strRef>
          </c:tx>
          <c:spPr>
            <a:solidFill>
              <a:schemeClr val="accent3"/>
            </a:solidFill>
            <a:ln>
              <a:solidFill>
                <a:schemeClr val="tx1"/>
              </a:solidFill>
            </a:ln>
            <a:effectLst/>
          </c:spPr>
          <c:invertIfNegative val="0"/>
          <c:val>
            <c:numRef>
              <c:f>'6'!$F$6:$F$25</c:f>
              <c:numCache>
                <c:formatCode>0.0%</c:formatCode>
                <c:ptCount val="20"/>
                <c:pt idx="0">
                  <c:v>0.33338342146565453</c:v>
                </c:pt>
                <c:pt idx="1">
                  <c:v>0.33878470861452253</c:v>
                </c:pt>
                <c:pt idx="2">
                  <c:v>0.35982384341858814</c:v>
                </c:pt>
                <c:pt idx="3">
                  <c:v>0.36837749981131063</c:v>
                </c:pt>
                <c:pt idx="4">
                  <c:v>0.37383849136956421</c:v>
                </c:pt>
                <c:pt idx="5">
                  <c:v>0.39056561188797811</c:v>
                </c:pt>
                <c:pt idx="6">
                  <c:v>0.3994799555241384</c:v>
                </c:pt>
                <c:pt idx="7">
                  <c:v>0.36055683844040382</c:v>
                </c:pt>
                <c:pt idx="8">
                  <c:v>0.37951861192746522</c:v>
                </c:pt>
                <c:pt idx="9">
                  <c:v>0.39022066741374611</c:v>
                </c:pt>
                <c:pt idx="10">
                  <c:v>0.39694439477741966</c:v>
                </c:pt>
                <c:pt idx="11">
                  <c:v>0.39980575361656961</c:v>
                </c:pt>
                <c:pt idx="12">
                  <c:v>0.39576285922610449</c:v>
                </c:pt>
                <c:pt idx="13">
                  <c:v>0.40470302940572062</c:v>
                </c:pt>
                <c:pt idx="14">
                  <c:v>0.39989811358702754</c:v>
                </c:pt>
                <c:pt idx="15">
                  <c:v>0.38762331047399951</c:v>
                </c:pt>
                <c:pt idx="16">
                  <c:v>0.40437119213095962</c:v>
                </c:pt>
                <c:pt idx="17">
                  <c:v>0.39766560646381238</c:v>
                </c:pt>
                <c:pt idx="18">
                  <c:v>0.40313373684217779</c:v>
                </c:pt>
                <c:pt idx="19">
                  <c:v>0.3765655469431799</c:v>
                </c:pt>
              </c:numCache>
            </c:numRef>
          </c:val>
          <c:extLst>
            <c:ext xmlns:c16="http://schemas.microsoft.com/office/drawing/2014/chart" uri="{C3380CC4-5D6E-409C-BE32-E72D297353CC}">
              <c16:uniqueId val="{00000002-7EF3-48A9-9557-1DA76B0D3EFC}"/>
            </c:ext>
          </c:extLst>
        </c:ser>
        <c:ser>
          <c:idx val="3"/>
          <c:order val="3"/>
          <c:tx>
            <c:strRef>
              <c:f>'6'!$G$5</c:f>
              <c:strCache>
                <c:ptCount val="1"/>
                <c:pt idx="0">
                  <c:v>OTHER TAX</c:v>
                </c:pt>
              </c:strCache>
            </c:strRef>
          </c:tx>
          <c:spPr>
            <a:solidFill>
              <a:schemeClr val="bg1"/>
            </a:solidFill>
            <a:ln>
              <a:solidFill>
                <a:schemeClr val="tx1"/>
              </a:solidFill>
            </a:ln>
            <a:effectLst/>
          </c:spPr>
          <c:invertIfNegative val="0"/>
          <c:val>
            <c:numRef>
              <c:f>'6'!$G$6:$G$25</c:f>
              <c:numCache>
                <c:formatCode>0.0%</c:formatCode>
                <c:ptCount val="20"/>
                <c:pt idx="0">
                  <c:v>9.3128830045487165E-2</c:v>
                </c:pt>
                <c:pt idx="1">
                  <c:v>9.4512015376052097E-2</c:v>
                </c:pt>
                <c:pt idx="2">
                  <c:v>9.1954114332160247E-2</c:v>
                </c:pt>
                <c:pt idx="3">
                  <c:v>9.2122874815713462E-2</c:v>
                </c:pt>
                <c:pt idx="4">
                  <c:v>8.4860072577528312E-2</c:v>
                </c:pt>
                <c:pt idx="5">
                  <c:v>8.6162372736007756E-2</c:v>
                </c:pt>
                <c:pt idx="6">
                  <c:v>7.3687057906210038E-2</c:v>
                </c:pt>
                <c:pt idx="7">
                  <c:v>6.6424227285023021E-2</c:v>
                </c:pt>
                <c:pt idx="8">
                  <c:v>7.2463500483400251E-2</c:v>
                </c:pt>
                <c:pt idx="9">
                  <c:v>7.4619666782928223E-2</c:v>
                </c:pt>
                <c:pt idx="10">
                  <c:v>6.5146832336160254E-2</c:v>
                </c:pt>
                <c:pt idx="11">
                  <c:v>5.7315030697762795E-2</c:v>
                </c:pt>
                <c:pt idx="12">
                  <c:v>5.6703861522398896E-2</c:v>
                </c:pt>
                <c:pt idx="13">
                  <c:v>5.4669933883271703E-2</c:v>
                </c:pt>
                <c:pt idx="14">
                  <c:v>4.95995387411996E-2</c:v>
                </c:pt>
                <c:pt idx="15">
                  <c:v>4.6905764985591424E-2</c:v>
                </c:pt>
                <c:pt idx="16">
                  <c:v>4.8661392610384553E-2</c:v>
                </c:pt>
                <c:pt idx="17">
                  <c:v>5.2008707345001931E-2</c:v>
                </c:pt>
                <c:pt idx="18">
                  <c:v>5.421025525125097E-2</c:v>
                </c:pt>
                <c:pt idx="19">
                  <c:v>5.51478257891952E-2</c:v>
                </c:pt>
              </c:numCache>
            </c:numRef>
          </c:val>
          <c:extLst>
            <c:ext xmlns:c16="http://schemas.microsoft.com/office/drawing/2014/chart" uri="{C3380CC4-5D6E-409C-BE32-E72D297353CC}">
              <c16:uniqueId val="{00000003-7EF3-48A9-9557-1DA76B0D3EFC}"/>
            </c:ext>
          </c:extLst>
        </c:ser>
        <c:ser>
          <c:idx val="4"/>
          <c:order val="4"/>
          <c:tx>
            <c:strRef>
              <c:f>'6'!$H$5</c:f>
              <c:strCache>
                <c:ptCount val="1"/>
                <c:pt idx="0">
                  <c:v>NONTAX</c:v>
                </c:pt>
              </c:strCache>
            </c:strRef>
          </c:tx>
          <c:spPr>
            <a:solidFill>
              <a:srgbClr val="BDD7EE"/>
            </a:solidFill>
            <a:ln>
              <a:solidFill>
                <a:schemeClr val="tx1"/>
              </a:solidFill>
            </a:ln>
            <a:effectLst/>
          </c:spPr>
          <c:invertIfNegative val="0"/>
          <c:val>
            <c:numRef>
              <c:f>'6'!$H$6:$H$25</c:f>
              <c:numCache>
                <c:formatCode>0.0%</c:formatCode>
                <c:ptCount val="20"/>
                <c:pt idx="0">
                  <c:v>3.8346400423324468E-2</c:v>
                </c:pt>
                <c:pt idx="1">
                  <c:v>3.4254393868480407E-2</c:v>
                </c:pt>
                <c:pt idx="2">
                  <c:v>2.4518914743885931E-2</c:v>
                </c:pt>
                <c:pt idx="3">
                  <c:v>1.8726350173548408E-2</c:v>
                </c:pt>
                <c:pt idx="4">
                  <c:v>2.7881227694536676E-2</c:v>
                </c:pt>
                <c:pt idx="5">
                  <c:v>2.2732632725696547E-2</c:v>
                </c:pt>
                <c:pt idx="6">
                  <c:v>9.214443401268228E-3</c:v>
                </c:pt>
                <c:pt idx="7">
                  <c:v>9.9038497259130859E-2</c:v>
                </c:pt>
                <c:pt idx="8">
                  <c:v>3.7698214706302656E-2</c:v>
                </c:pt>
                <c:pt idx="9">
                  <c:v>1.912967768124154E-2</c:v>
                </c:pt>
                <c:pt idx="10">
                  <c:v>2.0238918649232246E-2</c:v>
                </c:pt>
                <c:pt idx="11">
                  <c:v>1.779584316756825E-2</c:v>
                </c:pt>
                <c:pt idx="12">
                  <c:v>3.5962488118767087E-2</c:v>
                </c:pt>
                <c:pt idx="13">
                  <c:v>2.0832626792663175E-2</c:v>
                </c:pt>
                <c:pt idx="14">
                  <c:v>2.894572127954706E-2</c:v>
                </c:pt>
                <c:pt idx="15">
                  <c:v>7.4161789299043643E-2</c:v>
                </c:pt>
                <c:pt idx="16">
                  <c:v>2.2995491870534915E-2</c:v>
                </c:pt>
                <c:pt idx="17">
                  <c:v>2.0601486729285388E-2</c:v>
                </c:pt>
                <c:pt idx="18">
                  <c:v>3.0015383957303306E-2</c:v>
                </c:pt>
                <c:pt idx="19">
                  <c:v>9.6512976221253752E-2</c:v>
                </c:pt>
              </c:numCache>
            </c:numRef>
          </c:val>
          <c:extLst>
            <c:ext xmlns:c16="http://schemas.microsoft.com/office/drawing/2014/chart" uri="{C3380CC4-5D6E-409C-BE32-E72D297353CC}">
              <c16:uniqueId val="{00000004-7EF3-48A9-9557-1DA76B0D3EFC}"/>
            </c:ext>
          </c:extLst>
        </c:ser>
        <c:dLbls>
          <c:showLegendKey val="0"/>
          <c:showVal val="0"/>
          <c:showCatName val="0"/>
          <c:showSerName val="0"/>
          <c:showPercent val="0"/>
          <c:showBubbleSize val="0"/>
        </c:dLbls>
        <c:gapWidth val="150"/>
        <c:overlap val="100"/>
        <c:axId val="574998536"/>
        <c:axId val="574996896"/>
      </c:barChart>
      <c:catAx>
        <c:axId val="574998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layout>
            <c:manualLayout>
              <c:xMode val="edge"/>
              <c:yMode val="edge"/>
              <c:x val="0.51097608632254299"/>
              <c:y val="0.9002572468496686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6896"/>
        <c:crosses val="autoZero"/>
        <c:auto val="1"/>
        <c:lblAlgn val="ctr"/>
        <c:lblOffset val="100"/>
        <c:noMultiLvlLbl val="0"/>
      </c:catAx>
      <c:valAx>
        <c:axId val="57499689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8536"/>
        <c:crosses val="autoZero"/>
        <c:crossBetween val="between"/>
      </c:valAx>
      <c:spPr>
        <a:noFill/>
        <a:ln>
          <a:noFill/>
        </a:ln>
        <a:effectLst/>
      </c:spPr>
    </c:plotArea>
    <c:legend>
      <c:legendPos val="b"/>
      <c:layout>
        <c:manualLayout>
          <c:xMode val="edge"/>
          <c:yMode val="edge"/>
          <c:x val="0.27923853268341459"/>
          <c:y val="0.94522610159691167"/>
          <c:w val="0.56254654214734789"/>
          <c:h val="4.85964524412850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baseline="0"/>
              <a:t>CASH COLLECTIONS BY SOURCE</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853619047619049"/>
          <c:y val="0.10547546941247728"/>
          <c:w val="0.8396754780652419"/>
          <c:h val="0.6764993289865916"/>
        </c:manualLayout>
      </c:layout>
      <c:barChart>
        <c:barDir val="col"/>
        <c:grouping val="stacked"/>
        <c:varyColors val="0"/>
        <c:ser>
          <c:idx val="2"/>
          <c:order val="0"/>
          <c:tx>
            <c:strRef>
              <c:f>'28'!$F$5</c:f>
              <c:strCache>
                <c:ptCount val="1"/>
                <c:pt idx="0">
                  <c:v>WITHHOLDING</c:v>
                </c:pt>
              </c:strCache>
            </c:strRef>
          </c:tx>
          <c:spPr>
            <a:solidFill>
              <a:srgbClr val="003C7C"/>
            </a:solidFill>
            <a:ln>
              <a:solidFill>
                <a:schemeClr val="tx1"/>
              </a:solidFill>
            </a:ln>
            <a:effectLst/>
          </c:spPr>
          <c:invertIfNegative val="0"/>
          <c:cat>
            <c:strRef>
              <c:f>'28'!$E$6:$E$25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'28'!$F$6:$F$25</c:f>
              <c:numCache>
                <c:formatCode>#,##0.0</c:formatCode>
                <c:ptCount val="20"/>
                <c:pt idx="0">
                  <c:v>5693.2091676799992</c:v>
                </c:pt>
                <c:pt idx="1">
                  <c:v>6124.4788594199999</c:v>
                </c:pt>
                <c:pt idx="2">
                  <c:v>6737.6360000000004</c:v>
                </c:pt>
                <c:pt idx="3">
                  <c:v>7094.3530000000001</c:v>
                </c:pt>
                <c:pt idx="4">
                  <c:v>7528.6909999999998</c:v>
                </c:pt>
                <c:pt idx="5">
                  <c:v>7810.9380000000001</c:v>
                </c:pt>
                <c:pt idx="6">
                  <c:v>7798.5870230300006</c:v>
                </c:pt>
                <c:pt idx="7">
                  <c:v>7851.7112468699997</c:v>
                </c:pt>
                <c:pt idx="8">
                  <c:v>8013.4549097199997</c:v>
                </c:pt>
                <c:pt idx="9">
                  <c:v>8296.3282122500004</c:v>
                </c:pt>
                <c:pt idx="10">
                  <c:v>8522.9036079399993</c:v>
                </c:pt>
                <c:pt idx="11">
                  <c:v>8743.8199172900004</c:v>
                </c:pt>
                <c:pt idx="12">
                  <c:v>9071.716856179999</c:v>
                </c:pt>
                <c:pt idx="13">
                  <c:v>9390.9765506299991</c:v>
                </c:pt>
                <c:pt idx="14">
                  <c:v>9614.4555015999995</c:v>
                </c:pt>
                <c:pt idx="15">
                  <c:v>10036.509826119998</c:v>
                </c:pt>
                <c:pt idx="16">
                  <c:v>10443.898793389999</c:v>
                </c:pt>
                <c:pt idx="17">
                  <c:v>10542.75790452</c:v>
                </c:pt>
                <c:pt idx="18">
                  <c:v>10837.97770487</c:v>
                </c:pt>
                <c:pt idx="19">
                  <c:v>12026.24626442</c:v>
                </c:pt>
              </c:numCache>
            </c:numRef>
          </c:val>
          <c:extLst>
            <c:ext xmlns:c16="http://schemas.microsoft.com/office/drawing/2014/chart" uri="{C3380CC4-5D6E-409C-BE32-E72D297353CC}">
              <c16:uniqueId val="{00000000-0701-44A9-8780-2A13B157F8AE}"/>
            </c:ext>
          </c:extLst>
        </c:ser>
        <c:ser>
          <c:idx val="0"/>
          <c:order val="1"/>
          <c:tx>
            <c:strRef>
              <c:f>'28'!$G$5</c:f>
              <c:strCache>
                <c:ptCount val="1"/>
                <c:pt idx="0">
                  <c:v>ESTIMATED</c:v>
                </c:pt>
              </c:strCache>
            </c:strRef>
          </c:tx>
          <c:spPr>
            <a:solidFill>
              <a:srgbClr val="D59E0F"/>
            </a:solidFill>
            <a:ln>
              <a:solidFill>
                <a:schemeClr val="tx1"/>
              </a:solidFill>
            </a:ln>
            <a:effectLst/>
          </c:spPr>
          <c:invertIfNegative val="0"/>
          <c:cat>
            <c:strRef>
              <c:f>'28'!$E$6:$E$25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'28'!$G$6:$G$25</c:f>
              <c:numCache>
                <c:formatCode>#,##0.0</c:formatCode>
                <c:ptCount val="20"/>
                <c:pt idx="0">
                  <c:v>807.89963595999996</c:v>
                </c:pt>
                <c:pt idx="1">
                  <c:v>928.40940139999998</c:v>
                </c:pt>
                <c:pt idx="2">
                  <c:v>1092.56</c:v>
                </c:pt>
                <c:pt idx="3">
                  <c:v>1337.0609999999999</c:v>
                </c:pt>
                <c:pt idx="4">
                  <c:v>1484.7829999999999</c:v>
                </c:pt>
                <c:pt idx="5">
                  <c:v>1695.9390000000001</c:v>
                </c:pt>
                <c:pt idx="6">
                  <c:v>1392.1475844700001</c:v>
                </c:pt>
                <c:pt idx="7">
                  <c:v>1185.9579794600002</c:v>
                </c:pt>
                <c:pt idx="8">
                  <c:v>1380.5340927700001</c:v>
                </c:pt>
                <c:pt idx="9">
                  <c:v>1381.9242497600001</c:v>
                </c:pt>
                <c:pt idx="10">
                  <c:v>1493.6145005799997</c:v>
                </c:pt>
                <c:pt idx="11">
                  <c:v>1493.34319074</c:v>
                </c:pt>
                <c:pt idx="12">
                  <c:v>1641.6953279699999</c:v>
                </c:pt>
                <c:pt idx="13">
                  <c:v>1773.1138418700004</c:v>
                </c:pt>
                <c:pt idx="14">
                  <c:v>1735.6534345799996</c:v>
                </c:pt>
                <c:pt idx="15">
                  <c:v>2019.8918534799996</c:v>
                </c:pt>
                <c:pt idx="16">
                  <c:v>1922.3985888499994</c:v>
                </c:pt>
                <c:pt idx="17">
                  <c:v>1528.5598033199999</c:v>
                </c:pt>
                <c:pt idx="18">
                  <c:v>2559.3316967199999</c:v>
                </c:pt>
                <c:pt idx="19">
                  <c:v>2760.4194183700001</c:v>
                </c:pt>
              </c:numCache>
            </c:numRef>
          </c:val>
          <c:extLst>
            <c:ext xmlns:c16="http://schemas.microsoft.com/office/drawing/2014/chart" uri="{C3380CC4-5D6E-409C-BE32-E72D297353CC}">
              <c16:uniqueId val="{00000001-0701-44A9-8780-2A13B157F8AE}"/>
            </c:ext>
          </c:extLst>
        </c:ser>
        <c:ser>
          <c:idx val="1"/>
          <c:order val="2"/>
          <c:tx>
            <c:strRef>
              <c:f>'28'!$H$5</c:f>
              <c:strCache>
                <c:ptCount val="1"/>
                <c:pt idx="0">
                  <c:v>ANNUAL</c:v>
                </c:pt>
              </c:strCache>
            </c:strRef>
          </c:tx>
          <c:spPr>
            <a:solidFill>
              <a:srgbClr val="BFBFBF"/>
            </a:solidFill>
            <a:ln>
              <a:solidFill>
                <a:schemeClr val="tx1"/>
              </a:solidFill>
            </a:ln>
            <a:effectLst/>
          </c:spPr>
          <c:invertIfNegative val="0"/>
          <c:cat>
            <c:strRef>
              <c:f>'28'!$E$6:$E$25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'28'!$H$6:$H$25</c:f>
              <c:numCache>
                <c:formatCode>#,##0.0</c:formatCode>
                <c:ptCount val="20"/>
                <c:pt idx="0">
                  <c:v>604.77593911999998</c:v>
                </c:pt>
                <c:pt idx="1">
                  <c:v>680.91532632000008</c:v>
                </c:pt>
                <c:pt idx="2">
                  <c:v>916.596</c:v>
                </c:pt>
                <c:pt idx="3">
                  <c:v>1092.7249999999999</c:v>
                </c:pt>
                <c:pt idx="4">
                  <c:v>1248.145</c:v>
                </c:pt>
                <c:pt idx="5">
                  <c:v>1400.864</c:v>
                </c:pt>
                <c:pt idx="6">
                  <c:v>1007.9117859599999</c:v>
                </c:pt>
                <c:pt idx="7">
                  <c:v>931.06439996000006</c:v>
                </c:pt>
                <c:pt idx="8">
                  <c:v>1041.71671943</c:v>
                </c:pt>
                <c:pt idx="9">
                  <c:v>1122.2749348299999</c:v>
                </c:pt>
                <c:pt idx="10">
                  <c:v>1354.72650086</c:v>
                </c:pt>
                <c:pt idx="11">
                  <c:v>1200.14074039</c:v>
                </c:pt>
                <c:pt idx="12">
                  <c:v>1393.9635887299999</c:v>
                </c:pt>
                <c:pt idx="13">
                  <c:v>1341.8731715599999</c:v>
                </c:pt>
                <c:pt idx="14">
                  <c:v>1314.2642957400001</c:v>
                </c:pt>
                <c:pt idx="15">
                  <c:v>1342.5531945999999</c:v>
                </c:pt>
                <c:pt idx="16">
                  <c:v>1729.2243865900002</c:v>
                </c:pt>
                <c:pt idx="17">
                  <c:v>763.68273913999997</c:v>
                </c:pt>
                <c:pt idx="18">
                  <c:v>2886.07592875</c:v>
                </c:pt>
                <c:pt idx="19">
                  <c:v>3339.02335614</c:v>
                </c:pt>
              </c:numCache>
            </c:numRef>
          </c:val>
          <c:extLst>
            <c:ext xmlns:c16="http://schemas.microsoft.com/office/drawing/2014/chart" uri="{C3380CC4-5D6E-409C-BE32-E72D297353CC}">
              <c16:uniqueId val="{00000002-0701-44A9-8780-2A13B157F8AE}"/>
            </c:ext>
          </c:extLst>
        </c:ser>
        <c:dLbls>
          <c:showLegendKey val="0"/>
          <c:showVal val="0"/>
          <c:showCatName val="0"/>
          <c:showSerName val="0"/>
          <c:showPercent val="0"/>
          <c:showBubbleSize val="0"/>
        </c:dLbls>
        <c:gapWidth val="150"/>
        <c:overlap val="100"/>
        <c:axId val="876013376"/>
        <c:axId val="876020592"/>
      </c:barChart>
      <c:catAx>
        <c:axId val="8760133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6020592"/>
        <c:crosses val="autoZero"/>
        <c:auto val="1"/>
        <c:lblAlgn val="ctr"/>
        <c:lblOffset val="100"/>
        <c:noMultiLvlLbl val="0"/>
      </c:catAx>
      <c:valAx>
        <c:axId val="876020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a:t>
                </a:r>
                <a:r>
                  <a:rPr lang="en-US" baseline="0"/>
                  <a:t> of Dollars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60133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TOTAL TAX FORGIVENESS</a:t>
            </a:r>
          </a:p>
        </c:rich>
      </c:tx>
      <c:layout>
        <c:manualLayout>
          <c:xMode val="edge"/>
          <c:yMode val="edge"/>
          <c:x val="0.34396712705993715"/>
          <c:y val="2.303815694744420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263448216513919"/>
          <c:y val="0.10547546941247728"/>
          <c:w val="0.88557704057484621"/>
          <c:h val="0.73985431086772901"/>
        </c:manualLayout>
      </c:layout>
      <c:barChart>
        <c:barDir val="col"/>
        <c:grouping val="clustered"/>
        <c:varyColors val="0"/>
        <c:ser>
          <c:idx val="0"/>
          <c:order val="0"/>
          <c:tx>
            <c:v>TAX FORGIVENESS</c:v>
          </c:tx>
          <c:spPr>
            <a:solidFill>
              <a:srgbClr val="003C7C"/>
            </a:solidFill>
            <a:ln>
              <a:solidFill>
                <a:schemeClr val="tx1"/>
              </a:solidFill>
            </a:ln>
            <a:effectLst/>
          </c:spPr>
          <c:invertIfNegative val="0"/>
          <c:cat>
            <c:numRef>
              <c:f>'31'!$H$7:$H$26</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'31'!$K$7:$K$26</c:f>
              <c:numCache>
                <c:formatCode>#,##0.0</c:formatCode>
                <c:ptCount val="20"/>
                <c:pt idx="0">
                  <c:v>272.81700000000001</c:v>
                </c:pt>
                <c:pt idx="1">
                  <c:v>284.12099999999998</c:v>
                </c:pt>
                <c:pt idx="2">
                  <c:v>284.35500000000002</c:v>
                </c:pt>
                <c:pt idx="3">
                  <c:v>322.31400000000002</c:v>
                </c:pt>
                <c:pt idx="4">
                  <c:v>320.28399999999999</c:v>
                </c:pt>
                <c:pt idx="5">
                  <c:v>312.09100000000001</c:v>
                </c:pt>
                <c:pt idx="6">
                  <c:v>312.28899999999999</c:v>
                </c:pt>
                <c:pt idx="7">
                  <c:v>311.61200000000002</c:v>
                </c:pt>
                <c:pt idx="8">
                  <c:v>319.77999999999997</c:v>
                </c:pt>
                <c:pt idx="9">
                  <c:v>316.70499999999998</c:v>
                </c:pt>
                <c:pt idx="10">
                  <c:v>304.97699999999998</c:v>
                </c:pt>
                <c:pt idx="11">
                  <c:v>293.71199999999999</c:v>
                </c:pt>
                <c:pt idx="12">
                  <c:v>290.04199999999997</c:v>
                </c:pt>
                <c:pt idx="13">
                  <c:v>282.44600000000003</c:v>
                </c:pt>
                <c:pt idx="14">
                  <c:v>273.303</c:v>
                </c:pt>
                <c:pt idx="15">
                  <c:v>264.185</c:v>
                </c:pt>
                <c:pt idx="16">
                  <c:v>256.96695199999999</c:v>
                </c:pt>
                <c:pt idx="17">
                  <c:v>247.79267899999999</c:v>
                </c:pt>
                <c:pt idx="18">
                  <c:v>238.63077200000001</c:v>
                </c:pt>
                <c:pt idx="19">
                  <c:v>231.056432</c:v>
                </c:pt>
              </c:numCache>
            </c:numRef>
          </c:val>
          <c:extLst>
            <c:ext xmlns:c16="http://schemas.microsoft.com/office/drawing/2014/chart" uri="{C3380CC4-5D6E-409C-BE32-E72D297353CC}">
              <c16:uniqueId val="{00000000-1520-4EAC-BE18-23F23C3CE7DE}"/>
            </c:ext>
          </c:extLst>
        </c:ser>
        <c:dLbls>
          <c:showLegendKey val="0"/>
          <c:showVal val="0"/>
          <c:showCatName val="0"/>
          <c:showSerName val="0"/>
          <c:showPercent val="0"/>
          <c:showBubbleSize val="0"/>
        </c:dLbls>
        <c:gapWidth val="150"/>
        <c:axId val="876013376"/>
        <c:axId val="876020592"/>
      </c:barChart>
      <c:catAx>
        <c:axId val="8760133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Tax Year</a:t>
                </a:r>
              </a:p>
            </c:rich>
          </c:tx>
          <c:layout>
            <c:manualLayout>
              <c:xMode val="edge"/>
              <c:yMode val="edge"/>
              <c:x val="0.47834103523944743"/>
              <c:y val="0.9400121313129595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6020592"/>
        <c:crosses val="autoZero"/>
        <c:auto val="1"/>
        <c:lblAlgn val="ctr"/>
        <c:lblOffset val="100"/>
        <c:noMultiLvlLbl val="0"/>
      </c:catAx>
      <c:valAx>
        <c:axId val="876020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a:t>
                </a:r>
                <a:r>
                  <a:rPr lang="en-US" baseline="0"/>
                  <a:t> of Dollars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6013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CASH COLLECTIONS AND TRANSFERS</a:t>
            </a:r>
            <a:r>
              <a:rPr lang="en-US" sz="1400" b="0" i="0" u="none" strike="noStrike" baseline="0"/>
              <a:t> </a:t>
            </a:r>
            <a:endParaRPr lang="en-US" b="1"/>
          </a:p>
        </c:rich>
      </c:tx>
      <c:overlay val="0"/>
      <c:spPr>
        <a:noFill/>
        <a:ln>
          <a:noFill/>
        </a:ln>
        <a:effectLst/>
      </c:spPr>
    </c:title>
    <c:autoTitleDeleted val="0"/>
    <c:plotArea>
      <c:layout>
        <c:manualLayout>
          <c:layoutTarget val="inner"/>
          <c:xMode val="edge"/>
          <c:yMode val="edge"/>
          <c:x val="9.3295091183179177E-2"/>
          <c:y val="0.104242107561373"/>
          <c:w val="0.8568622100954979"/>
          <c:h val="0.7183820916481698"/>
        </c:manualLayout>
      </c:layout>
      <c:barChart>
        <c:barDir val="col"/>
        <c:grouping val="clustered"/>
        <c:varyColors val="0"/>
        <c:ser>
          <c:idx val="0"/>
          <c:order val="0"/>
          <c:tx>
            <c:strRef>
              <c:f>'32'!$H$5</c:f>
              <c:strCache>
                <c:ptCount val="1"/>
                <c:pt idx="0">
                  <c:v>CASH</c:v>
                </c:pt>
              </c:strCache>
            </c:strRef>
          </c:tx>
          <c:spPr>
            <a:solidFill>
              <a:srgbClr val="003C7C"/>
            </a:solidFill>
            <a:ln>
              <a:solidFill>
                <a:schemeClr val="tx1"/>
              </a:solidFill>
            </a:ln>
            <a:effectLst/>
          </c:spPr>
          <c:invertIfNegative val="0"/>
          <c:cat>
            <c:strRef>
              <c:f>'32'!$G$6:$G$25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'32'!$H$6:$H$25</c:f>
              <c:numCache>
                <c:formatCode>#,##0.0</c:formatCode>
                <c:ptCount val="20"/>
                <c:pt idx="0">
                  <c:v>362.56104375999996</c:v>
                </c:pt>
                <c:pt idx="1">
                  <c:v>400.59</c:v>
                </c:pt>
                <c:pt idx="2">
                  <c:v>472.53899999999999</c:v>
                </c:pt>
                <c:pt idx="3">
                  <c:v>552.45031314999994</c:v>
                </c:pt>
                <c:pt idx="4">
                  <c:v>570.99383551000005</c:v>
                </c:pt>
                <c:pt idx="5">
                  <c:v>429.54025361000004</c:v>
                </c:pt>
                <c:pt idx="6">
                  <c:v>294.46446983999999</c:v>
                </c:pt>
                <c:pt idx="7">
                  <c:v>296.03317700000002</c:v>
                </c:pt>
                <c:pt idx="8">
                  <c:v>279.15089147000003</c:v>
                </c:pt>
                <c:pt idx="9">
                  <c:v>292.15239932999998</c:v>
                </c:pt>
                <c:pt idx="10">
                  <c:v>338.74488817000002</c:v>
                </c:pt>
                <c:pt idx="11">
                  <c:v>375.40818440000004</c:v>
                </c:pt>
                <c:pt idx="12">
                  <c:v>413.77895976000002</c:v>
                </c:pt>
                <c:pt idx="13">
                  <c:v>481.71995185000003</c:v>
                </c:pt>
                <c:pt idx="14">
                  <c:v>478.00543053000007</c:v>
                </c:pt>
                <c:pt idx="15">
                  <c:v>514.4407291</c:v>
                </c:pt>
                <c:pt idx="16">
                  <c:v>533.98096799999996</c:v>
                </c:pt>
                <c:pt idx="17">
                  <c:v>497.79232431000003</c:v>
                </c:pt>
                <c:pt idx="18">
                  <c:v>640.23319997999999</c:v>
                </c:pt>
                <c:pt idx="19">
                  <c:v>847.07153079</c:v>
                </c:pt>
              </c:numCache>
            </c:numRef>
          </c:val>
          <c:extLst>
            <c:ext xmlns:c16="http://schemas.microsoft.com/office/drawing/2014/chart" uri="{C3380CC4-5D6E-409C-BE32-E72D297353CC}">
              <c16:uniqueId val="{00000000-F3D6-4CAA-882D-87804E0DDEA5}"/>
            </c:ext>
          </c:extLst>
        </c:ser>
        <c:ser>
          <c:idx val="1"/>
          <c:order val="1"/>
          <c:tx>
            <c:strRef>
              <c:f>'32'!$I$5</c:f>
              <c:strCache>
                <c:ptCount val="1"/>
                <c:pt idx="0">
                  <c:v>KRPCF</c:v>
                </c:pt>
              </c:strCache>
            </c:strRef>
          </c:tx>
          <c:spPr>
            <a:solidFill>
              <a:srgbClr val="D59E0F"/>
            </a:solidFill>
            <a:ln>
              <a:solidFill>
                <a:sysClr val="windowText" lastClr="000000"/>
              </a:solidFill>
            </a:ln>
          </c:spPr>
          <c:invertIfNegative val="0"/>
          <c:cat>
            <c:strRef>
              <c:f>'32'!$G$6:$G$25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'32'!$I$6:$I$25</c:f>
              <c:numCache>
                <c:formatCode>#,##0.0</c:formatCode>
                <c:ptCount val="20"/>
                <c:pt idx="0">
                  <c:v>20.399999999999999</c:v>
                </c:pt>
                <c:pt idx="1">
                  <c:v>68.455610030000003</c:v>
                </c:pt>
                <c:pt idx="2">
                  <c:v>81.928263750000013</c:v>
                </c:pt>
                <c:pt idx="3">
                  <c:v>96.879041010000009</c:v>
                </c:pt>
                <c:pt idx="4">
                  <c:v>12.41439913</c:v>
                </c:pt>
                <c:pt idx="5">
                  <c:v>77.200411039999992</c:v>
                </c:pt>
                <c:pt idx="6">
                  <c:v>54.028772620000012</c:v>
                </c:pt>
                <c:pt idx="7">
                  <c:v>50.392303309999996</c:v>
                </c:pt>
                <c:pt idx="8">
                  <c:v>50.167066290000001</c:v>
                </c:pt>
                <c:pt idx="9">
                  <c:v>51.202573089999994</c:v>
                </c:pt>
                <c:pt idx="10">
                  <c:v>58.316542549999994</c:v>
                </c:pt>
                <c:pt idx="11">
                  <c:v>64.806493000000003</c:v>
                </c:pt>
                <c:pt idx="12">
                  <c:v>71.84121617000001</c:v>
                </c:pt>
                <c:pt idx="13">
                  <c:v>82.716999999999999</c:v>
                </c:pt>
                <c:pt idx="14">
                  <c:v>86.406000000000006</c:v>
                </c:pt>
                <c:pt idx="15">
                  <c:v>95.100999999999999</c:v>
                </c:pt>
                <c:pt idx="16">
                  <c:v>97.289000000000001</c:v>
                </c:pt>
                <c:pt idx="17">
                  <c:v>99.03208798</c:v>
                </c:pt>
                <c:pt idx="18">
                  <c:v>112.97221526</c:v>
                </c:pt>
                <c:pt idx="19">
                  <c:v>154.18882808999999</c:v>
                </c:pt>
              </c:numCache>
            </c:numRef>
          </c:val>
          <c:extLst>
            <c:ext xmlns:c16="http://schemas.microsoft.com/office/drawing/2014/chart" uri="{C3380CC4-5D6E-409C-BE32-E72D297353CC}">
              <c16:uniqueId val="{00000001-F3D6-4CAA-882D-87804E0DDEA5}"/>
            </c:ext>
          </c:extLst>
        </c:ser>
        <c:ser>
          <c:idx val="2"/>
          <c:order val="2"/>
          <c:tx>
            <c:strRef>
              <c:f>'32'!$J$5</c:f>
              <c:strCache>
                <c:ptCount val="1"/>
                <c:pt idx="0">
                  <c:v>HARE</c:v>
                </c:pt>
              </c:strCache>
            </c:strRef>
          </c:tx>
          <c:spPr>
            <a:solidFill>
              <a:srgbClr val="BFBFBF"/>
            </a:solidFill>
            <a:ln>
              <a:solidFill>
                <a:schemeClr val="tx1"/>
              </a:solidFill>
            </a:ln>
            <a:effectLst/>
          </c:spPr>
          <c:invertIfNegative val="0"/>
          <c:cat>
            <c:strRef>
              <c:f>'32'!$G$6:$G$25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'32'!$J$6:$J$25</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12.667999999999999</c:v>
                </c:pt>
                <c:pt idx="15">
                  <c:v>17.395</c:v>
                </c:pt>
                <c:pt idx="16">
                  <c:v>25</c:v>
                </c:pt>
                <c:pt idx="17">
                  <c:v>40</c:v>
                </c:pt>
                <c:pt idx="18">
                  <c:v>36.161999999999999</c:v>
                </c:pt>
                <c:pt idx="19">
                  <c:v>40</c:v>
                </c:pt>
              </c:numCache>
            </c:numRef>
          </c:val>
          <c:extLst>
            <c:ext xmlns:c16="http://schemas.microsoft.com/office/drawing/2014/chart" uri="{C3380CC4-5D6E-409C-BE32-E72D297353CC}">
              <c16:uniqueId val="{00000002-F3D6-4CAA-882D-87804E0DDEA5}"/>
            </c:ext>
          </c:extLst>
        </c:ser>
        <c:dLbls>
          <c:showLegendKey val="0"/>
          <c:showVal val="0"/>
          <c:showCatName val="0"/>
          <c:showSerName val="0"/>
          <c:showPercent val="0"/>
          <c:showBubbleSize val="0"/>
        </c:dLbls>
        <c:gapWidth val="150"/>
        <c:axId val="577657336"/>
        <c:axId val="577662256"/>
      </c:barChart>
      <c:catAx>
        <c:axId val="577657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layout>
            <c:manualLayout>
              <c:xMode val="edge"/>
              <c:yMode val="edge"/>
              <c:x val="0.46306316758154209"/>
              <c:y val="0.9324246865230472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62256"/>
        <c:crosses val="autoZero"/>
        <c:auto val="1"/>
        <c:lblAlgn val="ctr"/>
        <c:lblOffset val="100"/>
        <c:noMultiLvlLbl val="0"/>
      </c:catAx>
      <c:valAx>
        <c:axId val="577662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57336"/>
        <c:crosses val="autoZero"/>
        <c:crossBetween val="between"/>
      </c:valAx>
    </c:plotArea>
    <c:legend>
      <c:legendPos val="t"/>
      <c:layout>
        <c:manualLayout>
          <c:xMode val="edge"/>
          <c:yMode val="edge"/>
          <c:x val="0.39888138130073442"/>
          <c:y val="0.10621262449761819"/>
          <c:w val="0.20223709416950439"/>
          <c:h val="5.1078671507423089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CASH COLLECTIONS</a:t>
            </a:r>
            <a:endParaRPr lang="en-US" b="1"/>
          </a:p>
        </c:rich>
      </c:tx>
      <c:overlay val="0"/>
      <c:spPr>
        <a:noFill/>
        <a:ln>
          <a:noFill/>
        </a:ln>
        <a:effectLst/>
      </c:spPr>
    </c:title>
    <c:autoTitleDeleted val="0"/>
    <c:plotArea>
      <c:layout>
        <c:manualLayout>
          <c:layoutTarget val="inner"/>
          <c:xMode val="edge"/>
          <c:yMode val="edge"/>
          <c:x val="0.11866893745023445"/>
          <c:y val="0.10715780651842173"/>
          <c:w val="0.82957710342386981"/>
          <c:h val="0.71232825604874483"/>
        </c:manualLayout>
      </c:layout>
      <c:barChart>
        <c:barDir val="col"/>
        <c:grouping val="clustered"/>
        <c:varyColors val="0"/>
        <c:ser>
          <c:idx val="0"/>
          <c:order val="0"/>
          <c:tx>
            <c:strRef>
              <c:f>'34'!$I$5</c:f>
              <c:strCache>
                <c:ptCount val="1"/>
                <c:pt idx="0">
                  <c:v>CASH</c:v>
                </c:pt>
              </c:strCache>
            </c:strRef>
          </c:tx>
          <c:spPr>
            <a:solidFill>
              <a:srgbClr val="003C7C"/>
            </a:solidFill>
            <a:ln>
              <a:solidFill>
                <a:schemeClr val="tx1"/>
              </a:solidFill>
            </a:ln>
            <a:effectLst/>
          </c:spPr>
          <c:invertIfNegative val="0"/>
          <c:cat>
            <c:strRef>
              <c:f>'34'!$H$6:$H$25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'34'!$I$6:$I$25</c:f>
              <c:numCache>
                <c:formatCode>#,##0.0</c:formatCode>
                <c:ptCount val="20"/>
                <c:pt idx="0">
                  <c:v>693.78215600999999</c:v>
                </c:pt>
                <c:pt idx="1">
                  <c:v>747.625</c:v>
                </c:pt>
                <c:pt idx="2">
                  <c:v>716.14800000000002</c:v>
                </c:pt>
                <c:pt idx="3">
                  <c:v>745.24482490999992</c:v>
                </c:pt>
                <c:pt idx="4">
                  <c:v>756.55342876999998</c:v>
                </c:pt>
                <c:pt idx="5">
                  <c:v>828.62848379999991</c:v>
                </c:pt>
                <c:pt idx="6">
                  <c:v>772.16475710000009</c:v>
                </c:pt>
                <c:pt idx="7">
                  <c:v>753.77813978999995</c:v>
                </c:pt>
                <c:pt idx="8">
                  <c:v>805.21423577000007</c:v>
                </c:pt>
                <c:pt idx="9">
                  <c:v>827.68223441999999</c:v>
                </c:pt>
                <c:pt idx="10">
                  <c:v>845.2582645</c:v>
                </c:pt>
                <c:pt idx="11">
                  <c:v>877.42307225999991</c:v>
                </c:pt>
                <c:pt idx="12">
                  <c:v>1002.25916664</c:v>
                </c:pt>
                <c:pt idx="13">
                  <c:v>962.23354399000004</c:v>
                </c:pt>
                <c:pt idx="14">
                  <c:v>977.92739647000008</c:v>
                </c:pt>
                <c:pt idx="15">
                  <c:v>1019.32327829</c:v>
                </c:pt>
                <c:pt idx="16">
                  <c:v>1053.58755722</c:v>
                </c:pt>
                <c:pt idx="17">
                  <c:v>1082.0379908200002</c:v>
                </c:pt>
                <c:pt idx="18">
                  <c:v>1345.5001779199999</c:v>
                </c:pt>
                <c:pt idx="19">
                  <c:v>1550.4285361300001</c:v>
                </c:pt>
              </c:numCache>
            </c:numRef>
          </c:val>
          <c:extLst>
            <c:ext xmlns:c16="http://schemas.microsoft.com/office/drawing/2014/chart" uri="{C3380CC4-5D6E-409C-BE32-E72D297353CC}">
              <c16:uniqueId val="{00000000-E8B0-4FB1-8A03-A14662539D38}"/>
            </c:ext>
          </c:extLst>
        </c:ser>
        <c:dLbls>
          <c:showLegendKey val="0"/>
          <c:showVal val="0"/>
          <c:showCatName val="0"/>
          <c:showSerName val="0"/>
          <c:showPercent val="0"/>
          <c:showBubbleSize val="0"/>
        </c:dLbls>
        <c:gapWidth val="150"/>
        <c:axId val="577657336"/>
        <c:axId val="577662256"/>
      </c:barChart>
      <c:catAx>
        <c:axId val="577657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62256"/>
        <c:crosses val="autoZero"/>
        <c:auto val="1"/>
        <c:lblAlgn val="ctr"/>
        <c:lblOffset val="100"/>
        <c:noMultiLvlLbl val="0"/>
      </c:catAx>
      <c:valAx>
        <c:axId val="577662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57336"/>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CASH COLLECTIONS</a:t>
            </a:r>
            <a:endParaRPr lang="en-US" b="1"/>
          </a:p>
        </c:rich>
      </c:tx>
      <c:overlay val="0"/>
      <c:spPr>
        <a:noFill/>
        <a:ln>
          <a:noFill/>
        </a:ln>
        <a:effectLst/>
      </c:spPr>
    </c:title>
    <c:autoTitleDeleted val="0"/>
    <c:plotArea>
      <c:layout>
        <c:manualLayout>
          <c:layoutTarget val="inner"/>
          <c:xMode val="edge"/>
          <c:yMode val="edge"/>
          <c:x val="0.11866893745023445"/>
          <c:y val="0.10715780651842173"/>
          <c:w val="0.82957710342386981"/>
          <c:h val="0.71232825604874483"/>
        </c:manualLayout>
      </c:layout>
      <c:barChart>
        <c:barDir val="col"/>
        <c:grouping val="clustered"/>
        <c:varyColors val="0"/>
        <c:ser>
          <c:idx val="0"/>
          <c:order val="0"/>
          <c:tx>
            <c:strRef>
              <c:f>'34'!$I$5</c:f>
              <c:strCache>
                <c:ptCount val="1"/>
                <c:pt idx="0">
                  <c:v>CASH</c:v>
                </c:pt>
              </c:strCache>
            </c:strRef>
          </c:tx>
          <c:spPr>
            <a:solidFill>
              <a:srgbClr val="003C7C"/>
            </a:solidFill>
            <a:ln>
              <a:solidFill>
                <a:schemeClr val="tx1"/>
              </a:solidFill>
            </a:ln>
            <a:effectLst/>
          </c:spPr>
          <c:invertIfNegative val="0"/>
          <c:cat>
            <c:strRef>
              <c:f>'34'!$H$6:$H$25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'34'!$I$6:$I$25</c:f>
              <c:numCache>
                <c:formatCode>#,##0.0</c:formatCode>
                <c:ptCount val="20"/>
                <c:pt idx="0">
                  <c:v>693.78215600999999</c:v>
                </c:pt>
                <c:pt idx="1">
                  <c:v>747.625</c:v>
                </c:pt>
                <c:pt idx="2">
                  <c:v>716.14800000000002</c:v>
                </c:pt>
                <c:pt idx="3">
                  <c:v>745.24482490999992</c:v>
                </c:pt>
                <c:pt idx="4">
                  <c:v>756.55342876999998</c:v>
                </c:pt>
                <c:pt idx="5">
                  <c:v>828.62848379999991</c:v>
                </c:pt>
                <c:pt idx="6">
                  <c:v>772.16475710000009</c:v>
                </c:pt>
                <c:pt idx="7">
                  <c:v>753.77813978999995</c:v>
                </c:pt>
                <c:pt idx="8">
                  <c:v>805.21423577000007</c:v>
                </c:pt>
                <c:pt idx="9">
                  <c:v>827.68223441999999</c:v>
                </c:pt>
                <c:pt idx="10">
                  <c:v>845.2582645</c:v>
                </c:pt>
                <c:pt idx="11">
                  <c:v>877.42307225999991</c:v>
                </c:pt>
                <c:pt idx="12">
                  <c:v>1002.25916664</c:v>
                </c:pt>
                <c:pt idx="13">
                  <c:v>962.23354399000004</c:v>
                </c:pt>
                <c:pt idx="14">
                  <c:v>977.92739647000008</c:v>
                </c:pt>
                <c:pt idx="15">
                  <c:v>1019.32327829</c:v>
                </c:pt>
                <c:pt idx="16">
                  <c:v>1053.58755722</c:v>
                </c:pt>
                <c:pt idx="17">
                  <c:v>1082.0379908200002</c:v>
                </c:pt>
                <c:pt idx="18">
                  <c:v>1345.5001779199999</c:v>
                </c:pt>
                <c:pt idx="19">
                  <c:v>1550.4285361300001</c:v>
                </c:pt>
              </c:numCache>
            </c:numRef>
          </c:val>
          <c:extLst>
            <c:ext xmlns:c16="http://schemas.microsoft.com/office/drawing/2014/chart" uri="{C3380CC4-5D6E-409C-BE32-E72D297353CC}">
              <c16:uniqueId val="{00000000-D9C8-4112-8F45-03BFAD1C7CC7}"/>
            </c:ext>
          </c:extLst>
        </c:ser>
        <c:dLbls>
          <c:showLegendKey val="0"/>
          <c:showVal val="0"/>
          <c:showCatName val="0"/>
          <c:showSerName val="0"/>
          <c:showPercent val="0"/>
          <c:showBubbleSize val="0"/>
        </c:dLbls>
        <c:gapWidth val="150"/>
        <c:axId val="577657336"/>
        <c:axId val="577662256"/>
      </c:barChart>
      <c:catAx>
        <c:axId val="577657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62256"/>
        <c:crosses val="autoZero"/>
        <c:auto val="1"/>
        <c:lblAlgn val="ctr"/>
        <c:lblOffset val="100"/>
        <c:noMultiLvlLbl val="0"/>
      </c:catAx>
      <c:valAx>
        <c:axId val="577662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57336"/>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US" b="1"/>
              <a:t>GENERAL</a:t>
            </a:r>
            <a:r>
              <a:rPr lang="en-US" b="1" baseline="0"/>
              <a:t> FUND CASH</a:t>
            </a:r>
            <a:r>
              <a:rPr lang="en-US" b="1"/>
              <a:t> COLLECTIONS</a:t>
            </a:r>
          </a:p>
        </c:rich>
      </c:tx>
      <c:layout>
        <c:manualLayout>
          <c:xMode val="edge"/>
          <c:yMode val="edge"/>
          <c:x val="0.33685957513127196"/>
          <c:y val="1.5141936829837669E-2"/>
        </c:manualLayout>
      </c:layout>
      <c:overlay val="0"/>
      <c:spPr>
        <a:noFill/>
        <a:ln>
          <a:noFill/>
        </a:ln>
        <a:effectLst/>
      </c:spPr>
    </c:title>
    <c:autoTitleDeleted val="0"/>
    <c:plotArea>
      <c:layout>
        <c:manualLayout>
          <c:layoutTarget val="inner"/>
          <c:xMode val="edge"/>
          <c:yMode val="edge"/>
          <c:x val="0.12491914240597576"/>
          <c:y val="0.11753709108039817"/>
          <c:w val="0.85509909627503145"/>
          <c:h val="0.72010709716561816"/>
        </c:manualLayout>
      </c:layout>
      <c:barChart>
        <c:barDir val="col"/>
        <c:grouping val="stacked"/>
        <c:varyColors val="0"/>
        <c:ser>
          <c:idx val="0"/>
          <c:order val="0"/>
          <c:tx>
            <c:strRef>
              <c:f>'36'!$D$5</c:f>
              <c:strCache>
                <c:ptCount val="1"/>
                <c:pt idx="0">
                  <c:v>TABLE GAMES</c:v>
                </c:pt>
              </c:strCache>
            </c:strRef>
          </c:tx>
          <c:spPr>
            <a:solidFill>
              <a:srgbClr val="003C7C"/>
            </a:solidFill>
            <a:ln>
              <a:solidFill>
                <a:schemeClr val="tx1"/>
              </a:solidFill>
            </a:ln>
            <a:effectLst/>
          </c:spPr>
          <c:invertIfNegative val="0"/>
          <c:cat>
            <c:strRef>
              <c:f>'36'!$C$7:$C$18</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'36'!$D$7:$D$18</c:f>
              <c:numCache>
                <c:formatCode>#,##0.0_);\(#,##0.0\)</c:formatCode>
                <c:ptCount val="12"/>
                <c:pt idx="0">
                  <c:v>68.662830889999995</c:v>
                </c:pt>
                <c:pt idx="1">
                  <c:v>95.029103830000011</c:v>
                </c:pt>
                <c:pt idx="2">
                  <c:v>88.679402140000008</c:v>
                </c:pt>
                <c:pt idx="3">
                  <c:v>90.45082763000002</c:v>
                </c:pt>
                <c:pt idx="4">
                  <c:v>95.921223440000006</c:v>
                </c:pt>
                <c:pt idx="5">
                  <c:v>100.20024914</c:v>
                </c:pt>
                <c:pt idx="6">
                  <c:v>120.61146272000001</c:v>
                </c:pt>
                <c:pt idx="7">
                  <c:v>122.85900171999999</c:v>
                </c:pt>
                <c:pt idx="8">
                  <c:v>120.87357321999995</c:v>
                </c:pt>
                <c:pt idx="9">
                  <c:v>89.869329419999985</c:v>
                </c:pt>
                <c:pt idx="10">
                  <c:v>98.253938779999999</c:v>
                </c:pt>
                <c:pt idx="11">
                  <c:v>141.63397283</c:v>
                </c:pt>
              </c:numCache>
            </c:numRef>
          </c:val>
          <c:extLst>
            <c:ext xmlns:c16="http://schemas.microsoft.com/office/drawing/2014/chart" uri="{C3380CC4-5D6E-409C-BE32-E72D297353CC}">
              <c16:uniqueId val="{00000000-4495-4EBD-8D59-24B0E1937384}"/>
            </c:ext>
          </c:extLst>
        </c:ser>
        <c:ser>
          <c:idx val="1"/>
          <c:order val="1"/>
          <c:tx>
            <c:strRef>
              <c:f>'36'!$E$5</c:f>
              <c:strCache>
                <c:ptCount val="1"/>
                <c:pt idx="0">
                  <c:v>FANTASY CONTEST</c:v>
                </c:pt>
              </c:strCache>
            </c:strRef>
          </c:tx>
          <c:spPr>
            <a:solidFill>
              <a:srgbClr val="D59E0F"/>
            </a:solidFill>
            <a:ln>
              <a:solidFill>
                <a:schemeClr val="tx1"/>
              </a:solidFill>
            </a:ln>
            <a:effectLst/>
          </c:spPr>
          <c:invertIfNegative val="0"/>
          <c:dPt>
            <c:idx val="7"/>
            <c:invertIfNegative val="0"/>
            <c:bubble3D val="0"/>
            <c:extLst>
              <c:ext xmlns:c16="http://schemas.microsoft.com/office/drawing/2014/chart" uri="{C3380CC4-5D6E-409C-BE32-E72D297353CC}">
                <c16:uniqueId val="{00000001-4495-4EBD-8D59-24B0E1937384}"/>
              </c:ext>
            </c:extLst>
          </c:dPt>
          <c:dPt>
            <c:idx val="8"/>
            <c:invertIfNegative val="0"/>
            <c:bubble3D val="0"/>
            <c:extLst>
              <c:ext xmlns:c16="http://schemas.microsoft.com/office/drawing/2014/chart" uri="{C3380CC4-5D6E-409C-BE32-E72D297353CC}">
                <c16:uniqueId val="{00000002-4495-4EBD-8D59-24B0E1937384}"/>
              </c:ext>
            </c:extLst>
          </c:dPt>
          <c:dPt>
            <c:idx val="9"/>
            <c:invertIfNegative val="0"/>
            <c:bubble3D val="0"/>
            <c:extLst>
              <c:ext xmlns:c16="http://schemas.microsoft.com/office/drawing/2014/chart" uri="{C3380CC4-5D6E-409C-BE32-E72D297353CC}">
                <c16:uniqueId val="{00000003-4495-4EBD-8D59-24B0E1937384}"/>
              </c:ext>
            </c:extLst>
          </c:dPt>
          <c:cat>
            <c:strRef>
              <c:f>'36'!$C$7:$C$18</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'36'!$E$7:$E$18</c:f>
              <c:numCache>
                <c:formatCode>#,##0.0_);\(#,##0.0\)</c:formatCode>
                <c:ptCount val="12"/>
                <c:pt idx="0">
                  <c:v>0</c:v>
                </c:pt>
                <c:pt idx="1">
                  <c:v>0</c:v>
                </c:pt>
                <c:pt idx="2">
                  <c:v>0</c:v>
                </c:pt>
                <c:pt idx="3">
                  <c:v>0</c:v>
                </c:pt>
                <c:pt idx="4">
                  <c:v>0</c:v>
                </c:pt>
                <c:pt idx="5">
                  <c:v>0</c:v>
                </c:pt>
                <c:pt idx="6">
                  <c:v>0</c:v>
                </c:pt>
                <c:pt idx="7">
                  <c:v>0.19975593999999999</c:v>
                </c:pt>
                <c:pt idx="8">
                  <c:v>3.4523185500000011</c:v>
                </c:pt>
                <c:pt idx="9">
                  <c:v>3.2276749400000004</c:v>
                </c:pt>
                <c:pt idx="10">
                  <c:v>4.0026728199999999</c:v>
                </c:pt>
                <c:pt idx="11">
                  <c:v>4.1503217699999997</c:v>
                </c:pt>
              </c:numCache>
            </c:numRef>
          </c:val>
          <c:extLst>
            <c:ext xmlns:c16="http://schemas.microsoft.com/office/drawing/2014/chart" uri="{C3380CC4-5D6E-409C-BE32-E72D297353CC}">
              <c16:uniqueId val="{00000004-4495-4EBD-8D59-24B0E1937384}"/>
            </c:ext>
          </c:extLst>
        </c:ser>
        <c:ser>
          <c:idx val="2"/>
          <c:order val="2"/>
          <c:tx>
            <c:strRef>
              <c:f>'36'!$F$5</c:f>
              <c:strCache>
                <c:ptCount val="1"/>
                <c:pt idx="0">
                  <c:v>INTERACTIVE GAMING</c:v>
                </c:pt>
              </c:strCache>
            </c:strRef>
          </c:tx>
          <c:spPr>
            <a:solidFill>
              <a:srgbClr val="BFBFBF"/>
            </a:solidFill>
            <a:ln>
              <a:solidFill>
                <a:schemeClr val="tx1"/>
              </a:solidFill>
            </a:ln>
            <a:effectLst/>
          </c:spPr>
          <c:invertIfNegative val="0"/>
          <c:cat>
            <c:strRef>
              <c:f>'36'!$C$7:$C$18</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'36'!$F$7:$F$18</c:f>
              <c:numCache>
                <c:formatCode>#,##0.0_);\(#,##0.0\)</c:formatCode>
                <c:ptCount val="12"/>
                <c:pt idx="0">
                  <c:v>0</c:v>
                </c:pt>
                <c:pt idx="1">
                  <c:v>0</c:v>
                </c:pt>
                <c:pt idx="2">
                  <c:v>0</c:v>
                </c:pt>
                <c:pt idx="3">
                  <c:v>0</c:v>
                </c:pt>
                <c:pt idx="4">
                  <c:v>0</c:v>
                </c:pt>
                <c:pt idx="5">
                  <c:v>0</c:v>
                </c:pt>
                <c:pt idx="6">
                  <c:v>0</c:v>
                </c:pt>
                <c:pt idx="7">
                  <c:v>0</c:v>
                </c:pt>
                <c:pt idx="8">
                  <c:v>0</c:v>
                </c:pt>
                <c:pt idx="9">
                  <c:v>11.646066800000003</c:v>
                </c:pt>
                <c:pt idx="10">
                  <c:v>39.97638414</c:v>
                </c:pt>
                <c:pt idx="11">
                  <c:v>52.157825529999997</c:v>
                </c:pt>
              </c:numCache>
            </c:numRef>
          </c:val>
          <c:extLst>
            <c:ext xmlns:c16="http://schemas.microsoft.com/office/drawing/2014/chart" uri="{C3380CC4-5D6E-409C-BE32-E72D297353CC}">
              <c16:uniqueId val="{00000005-4495-4EBD-8D59-24B0E1937384}"/>
            </c:ext>
          </c:extLst>
        </c:ser>
        <c:ser>
          <c:idx val="3"/>
          <c:order val="3"/>
          <c:tx>
            <c:strRef>
              <c:f>'36'!$G$5</c:f>
              <c:strCache>
                <c:ptCount val="1"/>
                <c:pt idx="0">
                  <c:v>SPORTS WAGERING</c:v>
                </c:pt>
              </c:strCache>
            </c:strRef>
          </c:tx>
          <c:spPr>
            <a:solidFill>
              <a:schemeClr val="bg1"/>
            </a:solidFill>
            <a:ln>
              <a:solidFill>
                <a:schemeClr val="tx1"/>
              </a:solidFill>
            </a:ln>
            <a:effectLst/>
          </c:spPr>
          <c:invertIfNegative val="0"/>
          <c:cat>
            <c:strRef>
              <c:f>'36'!$C$7:$C$18</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'36'!$G$7:$G$18</c:f>
              <c:numCache>
                <c:formatCode>#,##0.0_);\(#,##0.0\)</c:formatCode>
                <c:ptCount val="12"/>
                <c:pt idx="0">
                  <c:v>0</c:v>
                </c:pt>
                <c:pt idx="1">
                  <c:v>0</c:v>
                </c:pt>
                <c:pt idx="2">
                  <c:v>0</c:v>
                </c:pt>
                <c:pt idx="3">
                  <c:v>0</c:v>
                </c:pt>
                <c:pt idx="4">
                  <c:v>0</c:v>
                </c:pt>
                <c:pt idx="5">
                  <c:v>0</c:v>
                </c:pt>
                <c:pt idx="6">
                  <c:v>0</c:v>
                </c:pt>
                <c:pt idx="7">
                  <c:v>0</c:v>
                </c:pt>
                <c:pt idx="8">
                  <c:v>7.3469785700000001</c:v>
                </c:pt>
                <c:pt idx="9">
                  <c:v>38.278945490000005</c:v>
                </c:pt>
                <c:pt idx="10">
                  <c:v>99.600713349999992</c:v>
                </c:pt>
                <c:pt idx="11">
                  <c:v>109.9150145</c:v>
                </c:pt>
              </c:numCache>
            </c:numRef>
          </c:val>
          <c:extLst>
            <c:ext xmlns:c16="http://schemas.microsoft.com/office/drawing/2014/chart" uri="{C3380CC4-5D6E-409C-BE32-E72D297353CC}">
              <c16:uniqueId val="{00000006-4495-4EBD-8D59-24B0E1937384}"/>
            </c:ext>
          </c:extLst>
        </c:ser>
        <c:ser>
          <c:idx val="4"/>
          <c:order val="4"/>
          <c:tx>
            <c:strRef>
              <c:f>'36'!$H$5</c:f>
              <c:strCache>
                <c:ptCount val="1"/>
                <c:pt idx="0">
                  <c:v>VGTs</c:v>
                </c:pt>
              </c:strCache>
            </c:strRef>
          </c:tx>
          <c:spPr>
            <a:solidFill>
              <a:schemeClr val="accent5">
                <a:lumMod val="40000"/>
                <a:lumOff val="60000"/>
              </a:schemeClr>
            </a:solidFill>
            <a:ln>
              <a:solidFill>
                <a:schemeClr val="tx1"/>
              </a:solidFill>
            </a:ln>
          </c:spPr>
          <c:invertIfNegative val="0"/>
          <c:cat>
            <c:strRef>
              <c:f>'36'!$C$7:$C$18</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'36'!$H$7:$H$18</c:f>
              <c:numCache>
                <c:formatCode>#,##0.0_);\(#,##0.0\)</c:formatCode>
                <c:ptCount val="12"/>
                <c:pt idx="0">
                  <c:v>0</c:v>
                </c:pt>
                <c:pt idx="1">
                  <c:v>0</c:v>
                </c:pt>
                <c:pt idx="2">
                  <c:v>0</c:v>
                </c:pt>
                <c:pt idx="3">
                  <c:v>0</c:v>
                </c:pt>
                <c:pt idx="4">
                  <c:v>0</c:v>
                </c:pt>
                <c:pt idx="5">
                  <c:v>0</c:v>
                </c:pt>
                <c:pt idx="6">
                  <c:v>0</c:v>
                </c:pt>
                <c:pt idx="7">
                  <c:v>0</c:v>
                </c:pt>
                <c:pt idx="8">
                  <c:v>0</c:v>
                </c:pt>
                <c:pt idx="9">
                  <c:v>2.52320213</c:v>
                </c:pt>
                <c:pt idx="10">
                  <c:v>12.75954108</c:v>
                </c:pt>
                <c:pt idx="11">
                  <c:v>17.39264962</c:v>
                </c:pt>
              </c:numCache>
            </c:numRef>
          </c:val>
          <c:extLst>
            <c:ext xmlns:c16="http://schemas.microsoft.com/office/drawing/2014/chart" uri="{C3380CC4-5D6E-409C-BE32-E72D297353CC}">
              <c16:uniqueId val="{00000007-4495-4EBD-8D59-24B0E1937384}"/>
            </c:ext>
          </c:extLst>
        </c:ser>
        <c:dLbls>
          <c:showLegendKey val="0"/>
          <c:showVal val="0"/>
          <c:showCatName val="0"/>
          <c:showSerName val="0"/>
          <c:showPercent val="0"/>
          <c:showBubbleSize val="0"/>
        </c:dLbls>
        <c:gapWidth val="150"/>
        <c:overlap val="100"/>
        <c:axId val="506009448"/>
        <c:axId val="506017320"/>
      </c:barChart>
      <c:catAx>
        <c:axId val="506009448"/>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Fiscal Year</a:t>
                </a:r>
              </a:p>
            </c:rich>
          </c:tx>
          <c:layout>
            <c:manualLayout>
              <c:xMode val="edge"/>
              <c:yMode val="edge"/>
              <c:x val="0.50407411019511916"/>
              <c:y val="0.94724030630191847"/>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06017320"/>
        <c:crosses val="autoZero"/>
        <c:auto val="1"/>
        <c:lblAlgn val="ctr"/>
        <c:lblOffset val="50"/>
        <c:noMultiLvlLbl val="0"/>
      </c:catAx>
      <c:valAx>
        <c:axId val="506017320"/>
        <c:scaling>
          <c:orientation val="minMax"/>
          <c:max val="3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aseline="0"/>
                  <a:t>Millions of Dollars</a:t>
                </a:r>
              </a:p>
            </c:rich>
          </c:tx>
          <c:layout>
            <c:manualLayout>
              <c:xMode val="edge"/>
              <c:yMode val="edge"/>
              <c:x val="8.3283085980140736E-3"/>
              <c:y val="0.22806282081872636"/>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06009448"/>
        <c:crosses val="autoZero"/>
        <c:crossBetween val="between"/>
      </c:valAx>
    </c:plotArea>
    <c:legend>
      <c:legendPos val="b"/>
      <c:layout>
        <c:manualLayout>
          <c:xMode val="edge"/>
          <c:yMode val="edge"/>
          <c:x val="0.16747692665584429"/>
          <c:y val="0.11993740285787866"/>
          <c:w val="0.27659579616831337"/>
          <c:h val="0.231661995918111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CASH COLLECTIONS BY TAX TYPE</a:t>
            </a:r>
            <a:r>
              <a:rPr lang="en-US" sz="1400" b="0" i="0" u="none" strike="noStrike" baseline="0"/>
              <a:t> </a:t>
            </a:r>
            <a:endParaRPr lang="en-US" b="1"/>
          </a:p>
        </c:rich>
      </c:tx>
      <c:overlay val="0"/>
      <c:spPr>
        <a:noFill/>
        <a:ln>
          <a:noFill/>
        </a:ln>
        <a:effectLst/>
      </c:spPr>
    </c:title>
    <c:autoTitleDeleted val="0"/>
    <c:plotArea>
      <c:layout>
        <c:manualLayout>
          <c:layoutTarget val="inner"/>
          <c:xMode val="edge"/>
          <c:yMode val="edge"/>
          <c:x val="0.1224142558022944"/>
          <c:y val="0.11004693583949002"/>
          <c:w val="0.82957710342386981"/>
          <c:h val="0.71232825604874483"/>
        </c:manualLayout>
      </c:layout>
      <c:barChart>
        <c:barDir val="col"/>
        <c:grouping val="clustered"/>
        <c:varyColors val="0"/>
        <c:ser>
          <c:idx val="0"/>
          <c:order val="0"/>
          <c:tx>
            <c:strRef>
              <c:f>'37'!$J$6</c:f>
              <c:strCache>
                <c:ptCount val="1"/>
                <c:pt idx="0">
                  <c:v>CSFT</c:v>
                </c:pt>
              </c:strCache>
            </c:strRef>
          </c:tx>
          <c:spPr>
            <a:solidFill>
              <a:srgbClr val="003C7C"/>
            </a:solidFill>
            <a:ln>
              <a:solidFill>
                <a:schemeClr val="tx1"/>
              </a:solidFill>
            </a:ln>
            <a:effectLst/>
          </c:spPr>
          <c:invertIfNegative val="0"/>
          <c:cat>
            <c:strRef>
              <c:f>'37'!$I$7:$I$26</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'37'!$J$7:$J$26</c:f>
              <c:numCache>
                <c:formatCode>#,##0.0</c:formatCode>
                <c:ptCount val="20"/>
                <c:pt idx="0">
                  <c:v>896.32899999999995</c:v>
                </c:pt>
                <c:pt idx="1">
                  <c:v>984.29499999999996</c:v>
                </c:pt>
                <c:pt idx="2">
                  <c:v>1025.904</c:v>
                </c:pt>
                <c:pt idx="3">
                  <c:v>1080.874</c:v>
                </c:pt>
                <c:pt idx="4">
                  <c:v>999.95399999999995</c:v>
                </c:pt>
                <c:pt idx="5">
                  <c:v>1019.942</c:v>
                </c:pt>
                <c:pt idx="6">
                  <c:v>787.70399999999995</c:v>
                </c:pt>
                <c:pt idx="7">
                  <c:v>761.18799999999999</c:v>
                </c:pt>
                <c:pt idx="8">
                  <c:v>819.36300000000006</c:v>
                </c:pt>
                <c:pt idx="9">
                  <c:v>837.24300000000005</c:v>
                </c:pt>
                <c:pt idx="10">
                  <c:v>602.24900000000002</c:v>
                </c:pt>
                <c:pt idx="11">
                  <c:v>320.20699999999999</c:v>
                </c:pt>
                <c:pt idx="12">
                  <c:v>241.58699999999999</c:v>
                </c:pt>
                <c:pt idx="13">
                  <c:v>150.58000000000001</c:v>
                </c:pt>
                <c:pt idx="14">
                  <c:v>33.051000000000002</c:v>
                </c:pt>
                <c:pt idx="15">
                  <c:v>1.8220000000000001</c:v>
                </c:pt>
                <c:pt idx="16">
                  <c:v>-1.254</c:v>
                </c:pt>
                <c:pt idx="17">
                  <c:v>7.8E-2</c:v>
                </c:pt>
                <c:pt idx="18">
                  <c:v>-0.22110387000000001</c:v>
                </c:pt>
                <c:pt idx="19">
                  <c:v>0.14899916999999974</c:v>
                </c:pt>
              </c:numCache>
            </c:numRef>
          </c:val>
          <c:extLst>
            <c:ext xmlns:c16="http://schemas.microsoft.com/office/drawing/2014/chart" uri="{C3380CC4-5D6E-409C-BE32-E72D297353CC}">
              <c16:uniqueId val="{00000000-0ACA-4EF4-B2B2-1BBAE174D41E}"/>
            </c:ext>
          </c:extLst>
        </c:ser>
        <c:ser>
          <c:idx val="1"/>
          <c:order val="1"/>
          <c:tx>
            <c:strRef>
              <c:f>'37'!$K$5</c:f>
              <c:strCache>
                <c:ptCount val="1"/>
                <c:pt idx="0">
                  <c:v>NIZ, CRIZ, &amp; MIRP</c:v>
                </c:pt>
              </c:strCache>
            </c:strRef>
          </c:tx>
          <c:spPr>
            <a:solidFill>
              <a:srgbClr val="D59E0F"/>
            </a:solidFill>
            <a:ln>
              <a:solidFill>
                <a:schemeClr val="tx1"/>
              </a:solidFill>
            </a:ln>
            <a:effectLst/>
          </c:spPr>
          <c:invertIfNegative val="0"/>
          <c:cat>
            <c:strRef>
              <c:f>'37'!$I$7:$I$26</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'37'!$K$7:$K$26</c:f>
              <c:numCache>
                <c:formatCode>#,##0.0</c:formatCode>
                <c:ptCount val="20"/>
                <c:pt idx="0">
                  <c:v>0</c:v>
                </c:pt>
                <c:pt idx="1">
                  <c:v>0</c:v>
                </c:pt>
                <c:pt idx="2">
                  <c:v>0</c:v>
                </c:pt>
                <c:pt idx="3">
                  <c:v>0</c:v>
                </c:pt>
                <c:pt idx="4">
                  <c:v>0</c:v>
                </c:pt>
                <c:pt idx="5">
                  <c:v>0</c:v>
                </c:pt>
                <c:pt idx="6">
                  <c:v>0</c:v>
                </c:pt>
                <c:pt idx="7">
                  <c:v>0</c:v>
                </c:pt>
                <c:pt idx="8">
                  <c:v>0</c:v>
                </c:pt>
                <c:pt idx="9">
                  <c:v>-7.1134434500000001</c:v>
                </c:pt>
                <c:pt idx="10">
                  <c:v>-31.288</c:v>
                </c:pt>
                <c:pt idx="11">
                  <c:v>-46.23</c:v>
                </c:pt>
                <c:pt idx="12">
                  <c:v>-39.621000000000002</c:v>
                </c:pt>
                <c:pt idx="13">
                  <c:v>-24.261999999999997</c:v>
                </c:pt>
                <c:pt idx="14">
                  <c:v>-60.009</c:v>
                </c:pt>
                <c:pt idx="15">
                  <c:v>-49.526000000000003</c:v>
                </c:pt>
                <c:pt idx="16">
                  <c:v>-47.65953356</c:v>
                </c:pt>
                <c:pt idx="17">
                  <c:v>-68.894999999999996</c:v>
                </c:pt>
                <c:pt idx="18">
                  <c:v>-71.602366950000004</c:v>
                </c:pt>
                <c:pt idx="19">
                  <c:v>-93.797257729999984</c:v>
                </c:pt>
              </c:numCache>
            </c:numRef>
          </c:val>
          <c:extLst>
            <c:ext xmlns:c16="http://schemas.microsoft.com/office/drawing/2014/chart" uri="{C3380CC4-5D6E-409C-BE32-E72D297353CC}">
              <c16:uniqueId val="{00000001-0ACA-4EF4-B2B2-1BBAE174D41E}"/>
            </c:ext>
          </c:extLst>
        </c:ser>
        <c:ser>
          <c:idx val="3"/>
          <c:order val="2"/>
          <c:tx>
            <c:strRef>
              <c:f>'37'!$L$6</c:f>
              <c:strCache>
                <c:ptCount val="1"/>
                <c:pt idx="0">
                  <c:v>ALL OTHER</c:v>
                </c:pt>
              </c:strCache>
            </c:strRef>
          </c:tx>
          <c:spPr>
            <a:solidFill>
              <a:schemeClr val="bg1">
                <a:lumMod val="65000"/>
              </a:schemeClr>
            </a:solidFill>
            <a:ln>
              <a:solidFill>
                <a:schemeClr val="tx1"/>
              </a:solidFill>
            </a:ln>
            <a:effectLst/>
          </c:spPr>
          <c:invertIfNegative val="0"/>
          <c:cat>
            <c:strRef>
              <c:f>'37'!$I$7:$I$26</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'37'!$L$7:$L$26</c:f>
              <c:numCache>
                <c:formatCode>#,##0.0</c:formatCode>
                <c:ptCount val="20"/>
                <c:pt idx="0">
                  <c:v>32.317724509999721</c:v>
                </c:pt>
                <c:pt idx="1">
                  <c:v>25.018000000000029</c:v>
                </c:pt>
                <c:pt idx="2">
                  <c:v>20.679082789999484</c:v>
                </c:pt>
                <c:pt idx="3">
                  <c:v>3.2023426289999861</c:v>
                </c:pt>
                <c:pt idx="4">
                  <c:v>1.8509999999999991</c:v>
                </c:pt>
                <c:pt idx="5">
                  <c:v>128.23700000000008</c:v>
                </c:pt>
                <c:pt idx="6">
                  <c:v>26.896000000000072</c:v>
                </c:pt>
                <c:pt idx="7">
                  <c:v>25.508000000000038</c:v>
                </c:pt>
                <c:pt idx="8">
                  <c:v>20.153657229999908</c:v>
                </c:pt>
                <c:pt idx="9">
                  <c:v>20.329443450000007</c:v>
                </c:pt>
                <c:pt idx="10">
                  <c:v>22.614227809999978</c:v>
                </c:pt>
                <c:pt idx="11">
                  <c:v>22.360925290000047</c:v>
                </c:pt>
                <c:pt idx="12">
                  <c:v>20.233570750000005</c:v>
                </c:pt>
                <c:pt idx="13">
                  <c:v>18.915632239999976</c:v>
                </c:pt>
                <c:pt idx="14">
                  <c:v>21.181486889999995</c:v>
                </c:pt>
                <c:pt idx="15">
                  <c:v>12.304000000000002</c:v>
                </c:pt>
                <c:pt idx="16">
                  <c:v>25.905533560000002</c:v>
                </c:pt>
                <c:pt idx="17">
                  <c:v>24.512999999999991</c:v>
                </c:pt>
                <c:pt idx="18">
                  <c:v>33.918013310000013</c:v>
                </c:pt>
                <c:pt idx="19">
                  <c:v>42.788659199999984</c:v>
                </c:pt>
              </c:numCache>
            </c:numRef>
          </c:val>
          <c:extLst>
            <c:ext xmlns:c16="http://schemas.microsoft.com/office/drawing/2014/chart" uri="{C3380CC4-5D6E-409C-BE32-E72D297353CC}">
              <c16:uniqueId val="{00000002-0ACA-4EF4-B2B2-1BBAE174D41E}"/>
            </c:ext>
          </c:extLst>
        </c:ser>
        <c:dLbls>
          <c:showLegendKey val="0"/>
          <c:showVal val="0"/>
          <c:showCatName val="0"/>
          <c:showSerName val="0"/>
          <c:showPercent val="0"/>
          <c:showBubbleSize val="0"/>
        </c:dLbls>
        <c:gapWidth val="150"/>
        <c:axId val="577657336"/>
        <c:axId val="577662256"/>
      </c:barChart>
      <c:catAx>
        <c:axId val="577657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62256"/>
        <c:crosses val="autoZero"/>
        <c:auto val="1"/>
        <c:lblAlgn val="ctr"/>
        <c:lblOffset val="100"/>
        <c:noMultiLvlLbl val="0"/>
      </c:catAx>
      <c:valAx>
        <c:axId val="577662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57336"/>
        <c:crosses val="autoZero"/>
        <c:crossBetween val="between"/>
      </c:valAx>
    </c:plotArea>
    <c:legend>
      <c:legendPos val="t"/>
      <c:layout>
        <c:manualLayout>
          <c:xMode val="edge"/>
          <c:yMode val="edge"/>
          <c:x val="0.34736508428148999"/>
          <c:y val="0.11004693583949002"/>
          <c:w val="0.30936735243681512"/>
          <c:h val="4.87543985287734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baseline="0"/>
              <a:t>FISCAL YEAR 2021-22 COLLECTIONS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'39'!$D$5</c:f>
              <c:strCache>
                <c:ptCount val="1"/>
                <c:pt idx="0">
                  <c:v>LIQUID FUELS</c:v>
                </c:pt>
              </c:strCache>
            </c:strRef>
          </c:tx>
          <c:spPr>
            <a:solidFill>
              <a:srgbClr val="003C7C"/>
            </a:solidFill>
            <a:ln>
              <a:solidFill>
                <a:schemeClr val="tx1"/>
              </a:solidFill>
            </a:ln>
            <a:effectLst/>
          </c:spPr>
          <c:invertIfNegative val="0"/>
          <c:cat>
            <c:strRef>
              <c:f>'39'!$C$6:$C$17</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'39'!$D$6:$D$17</c:f>
              <c:numCache>
                <c:formatCode>0.0</c:formatCode>
                <c:ptCount val="12"/>
                <c:pt idx="0">
                  <c:v>147.50620077999997</c:v>
                </c:pt>
                <c:pt idx="1">
                  <c:v>171.86247331000001</c:v>
                </c:pt>
                <c:pt idx="2">
                  <c:v>142.27547778999997</c:v>
                </c:pt>
                <c:pt idx="3">
                  <c:v>134.62951616999999</c:v>
                </c:pt>
                <c:pt idx="4">
                  <c:v>172.28563141999999</c:v>
                </c:pt>
                <c:pt idx="5">
                  <c:v>134.23095713000001</c:v>
                </c:pt>
                <c:pt idx="6">
                  <c:v>135.64220550000002</c:v>
                </c:pt>
                <c:pt idx="7">
                  <c:v>132.86205761000002</c:v>
                </c:pt>
                <c:pt idx="8">
                  <c:v>123.09874965999998</c:v>
                </c:pt>
                <c:pt idx="9">
                  <c:v>148.77802586000001</c:v>
                </c:pt>
                <c:pt idx="10">
                  <c:v>166.93453486999999</c:v>
                </c:pt>
                <c:pt idx="11">
                  <c:v>136.86403890999998</c:v>
                </c:pt>
              </c:numCache>
            </c:numRef>
          </c:val>
          <c:extLst>
            <c:ext xmlns:c16="http://schemas.microsoft.com/office/drawing/2014/chart" uri="{C3380CC4-5D6E-409C-BE32-E72D297353CC}">
              <c16:uniqueId val="{00000000-0CDF-4505-96CE-C5B2C886D32C}"/>
            </c:ext>
          </c:extLst>
        </c:ser>
        <c:ser>
          <c:idx val="1"/>
          <c:order val="1"/>
          <c:tx>
            <c:strRef>
              <c:f>'39'!$E$5</c:f>
              <c:strCache>
                <c:ptCount val="1"/>
                <c:pt idx="0">
                  <c:v>LICENSES AND FEES</c:v>
                </c:pt>
              </c:strCache>
            </c:strRef>
          </c:tx>
          <c:spPr>
            <a:solidFill>
              <a:srgbClr val="D59E0F"/>
            </a:solidFill>
            <a:ln>
              <a:solidFill>
                <a:sysClr val="windowText" lastClr="000000"/>
              </a:solidFill>
            </a:ln>
            <a:effectLst/>
          </c:spPr>
          <c:invertIfNegative val="0"/>
          <c:cat>
            <c:strRef>
              <c:f>'39'!$C$6:$C$17</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'39'!$E$6:$E$17</c:f>
              <c:numCache>
                <c:formatCode>0.0</c:formatCode>
                <c:ptCount val="12"/>
                <c:pt idx="0">
                  <c:v>83.572962439999998</c:v>
                </c:pt>
                <c:pt idx="1">
                  <c:v>94.368889460000005</c:v>
                </c:pt>
                <c:pt idx="2">
                  <c:v>87.443335210000015</c:v>
                </c:pt>
                <c:pt idx="3">
                  <c:v>97.134352750000005</c:v>
                </c:pt>
                <c:pt idx="4">
                  <c:v>82.714772230000008</c:v>
                </c:pt>
                <c:pt idx="5">
                  <c:v>73.249660280000001</c:v>
                </c:pt>
                <c:pt idx="6">
                  <c:v>88.052864459999995</c:v>
                </c:pt>
                <c:pt idx="7">
                  <c:v>64.805591879999994</c:v>
                </c:pt>
                <c:pt idx="8">
                  <c:v>111.28490248000001</c:v>
                </c:pt>
                <c:pt idx="9">
                  <c:v>94.605711429999999</c:v>
                </c:pt>
                <c:pt idx="10">
                  <c:v>135.17305018999997</c:v>
                </c:pt>
                <c:pt idx="11">
                  <c:v>114.16866408</c:v>
                </c:pt>
              </c:numCache>
            </c:numRef>
          </c:val>
          <c:extLst>
            <c:ext xmlns:c16="http://schemas.microsoft.com/office/drawing/2014/chart" uri="{C3380CC4-5D6E-409C-BE32-E72D297353CC}">
              <c16:uniqueId val="{00000001-0CDF-4505-96CE-C5B2C886D32C}"/>
            </c:ext>
          </c:extLst>
        </c:ser>
        <c:ser>
          <c:idx val="2"/>
          <c:order val="2"/>
          <c:tx>
            <c:strRef>
              <c:f>'39'!$F$5</c:f>
              <c:strCache>
                <c:ptCount val="1"/>
                <c:pt idx="0">
                  <c:v>OTHER MOTOR</c:v>
                </c:pt>
              </c:strCache>
            </c:strRef>
          </c:tx>
          <c:spPr>
            <a:solidFill>
              <a:srgbClr val="BFBFBF"/>
            </a:solidFill>
            <a:ln>
              <a:solidFill>
                <a:schemeClr val="tx1"/>
              </a:solidFill>
            </a:ln>
            <a:effectLst/>
          </c:spPr>
          <c:invertIfNegative val="0"/>
          <c:cat>
            <c:strRef>
              <c:f>'39'!$C$6:$C$17</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'39'!$F$6:$F$17</c:f>
              <c:numCache>
                <c:formatCode>0.0</c:formatCode>
                <c:ptCount val="12"/>
                <c:pt idx="0">
                  <c:v>3.3541485200000003</c:v>
                </c:pt>
                <c:pt idx="1">
                  <c:v>-7.6820006000000003</c:v>
                </c:pt>
                <c:pt idx="2">
                  <c:v>7.0664977799999997</c:v>
                </c:pt>
                <c:pt idx="3">
                  <c:v>-0.91957999999999995</c:v>
                </c:pt>
                <c:pt idx="4">
                  <c:v>-1.88638616</c:v>
                </c:pt>
                <c:pt idx="5">
                  <c:v>0.96973674999999993</c:v>
                </c:pt>
                <c:pt idx="6">
                  <c:v>-0.67312851000000007</c:v>
                </c:pt>
                <c:pt idx="7">
                  <c:v>-0.62807663999999985</c:v>
                </c:pt>
                <c:pt idx="8">
                  <c:v>5.3125977100000004</c:v>
                </c:pt>
                <c:pt idx="9">
                  <c:v>3.7705842799999996</c:v>
                </c:pt>
                <c:pt idx="10">
                  <c:v>-1.0323930800000001</c:v>
                </c:pt>
                <c:pt idx="11">
                  <c:v>2.18788713</c:v>
                </c:pt>
              </c:numCache>
            </c:numRef>
          </c:val>
          <c:extLst>
            <c:ext xmlns:c16="http://schemas.microsoft.com/office/drawing/2014/chart" uri="{C3380CC4-5D6E-409C-BE32-E72D297353CC}">
              <c16:uniqueId val="{00000002-0CDF-4505-96CE-C5B2C886D32C}"/>
            </c:ext>
          </c:extLst>
        </c:ser>
        <c:dLbls>
          <c:showLegendKey val="0"/>
          <c:showVal val="0"/>
          <c:showCatName val="0"/>
          <c:showSerName val="0"/>
          <c:showPercent val="0"/>
          <c:showBubbleSize val="0"/>
        </c:dLbls>
        <c:gapWidth val="150"/>
        <c:overlap val="100"/>
        <c:axId val="574998536"/>
        <c:axId val="574996896"/>
      </c:barChart>
      <c:catAx>
        <c:axId val="574998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6896"/>
        <c:crosses val="autoZero"/>
        <c:auto val="1"/>
        <c:lblAlgn val="ctr"/>
        <c:lblOffset val="100"/>
        <c:noMultiLvlLbl val="0"/>
      </c:catAx>
      <c:valAx>
        <c:axId val="574996896"/>
        <c:scaling>
          <c:orientation val="minMax"/>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 Dollars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8536"/>
        <c:crosses val="autoZero"/>
        <c:crossBetween val="between"/>
      </c:valAx>
      <c:spPr>
        <a:noFill/>
        <a:ln>
          <a:noFill/>
        </a:ln>
        <a:effectLst/>
      </c:spPr>
    </c:plotArea>
    <c:legend>
      <c:legendPos val="b"/>
      <c:layout>
        <c:manualLayout>
          <c:xMode val="edge"/>
          <c:yMode val="edge"/>
          <c:x val="0.2553522737557492"/>
          <c:y val="0.11110904066331695"/>
          <c:w val="0.49326365454318211"/>
          <c:h val="5.14877745544964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baseline="0"/>
              <a:t>CASH COLLECTIONS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143301674919502"/>
          <c:y val="0.12481908184999441"/>
          <c:w val="0.85494155369754044"/>
          <c:h val="0.66870104080601922"/>
        </c:manualLayout>
      </c:layout>
      <c:barChart>
        <c:barDir val="col"/>
        <c:grouping val="stacked"/>
        <c:varyColors val="0"/>
        <c:ser>
          <c:idx val="0"/>
          <c:order val="0"/>
          <c:tx>
            <c:strRef>
              <c:f>'42'!$H$5</c:f>
              <c:strCache>
                <c:ptCount val="1"/>
                <c:pt idx="0">
                  <c:v>LIQUID FUELS</c:v>
                </c:pt>
              </c:strCache>
            </c:strRef>
          </c:tx>
          <c:spPr>
            <a:solidFill>
              <a:srgbClr val="003C7C"/>
            </a:solidFill>
            <a:ln>
              <a:solidFill>
                <a:schemeClr val="tx1"/>
              </a:solidFill>
            </a:ln>
            <a:effectLst/>
          </c:spPr>
          <c:invertIfNegative val="0"/>
          <c:cat>
            <c:strRef>
              <c:f>'42'!$G$6:$G$25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'42'!$H$6:$H$25</c:f>
              <c:numCache>
                <c:formatCode>#,##0.0</c:formatCode>
                <c:ptCount val="20"/>
                <c:pt idx="0">
                  <c:v>1105.4595592100002</c:v>
                </c:pt>
                <c:pt idx="1">
                  <c:v>1113.02857604</c:v>
                </c:pt>
                <c:pt idx="2">
                  <c:v>1159.87439133</c:v>
                </c:pt>
                <c:pt idx="3">
                  <c:v>1226.0945994900003</c:v>
                </c:pt>
                <c:pt idx="4">
                  <c:v>1255.3614119400002</c:v>
                </c:pt>
                <c:pt idx="5">
                  <c:v>1236.4636277900001</c:v>
                </c:pt>
                <c:pt idx="6">
                  <c:v>1163.23322076</c:v>
                </c:pt>
                <c:pt idx="7">
                  <c:v>1183.9234038999998</c:v>
                </c:pt>
                <c:pt idx="8">
                  <c:v>1218.63500963</c:v>
                </c:pt>
                <c:pt idx="9">
                  <c:v>1223.9850495999999</c:v>
                </c:pt>
                <c:pt idx="10">
                  <c:v>1223.1408369200001</c:v>
                </c:pt>
                <c:pt idx="11">
                  <c:v>1294.43248214</c:v>
                </c:pt>
                <c:pt idx="12">
                  <c:v>1562.4303637100002</c:v>
                </c:pt>
                <c:pt idx="13">
                  <c:v>1659.1973853399998</c:v>
                </c:pt>
                <c:pt idx="14">
                  <c:v>1732.6595695400001</c:v>
                </c:pt>
                <c:pt idx="15">
                  <c:v>1846.4028316199999</c:v>
                </c:pt>
                <c:pt idx="16">
                  <c:v>1837.1840377499998</c:v>
                </c:pt>
                <c:pt idx="17">
                  <c:v>1708.4379394</c:v>
                </c:pt>
                <c:pt idx="18">
                  <c:v>1656.3590093799999</c:v>
                </c:pt>
                <c:pt idx="19">
                  <c:v>1746.9698690099999</c:v>
                </c:pt>
              </c:numCache>
            </c:numRef>
          </c:val>
          <c:extLst>
            <c:ext xmlns:c16="http://schemas.microsoft.com/office/drawing/2014/chart" uri="{C3380CC4-5D6E-409C-BE32-E72D297353CC}">
              <c16:uniqueId val="{00000000-BB6C-4FEF-A043-CABA36134358}"/>
            </c:ext>
          </c:extLst>
        </c:ser>
        <c:ser>
          <c:idx val="1"/>
          <c:order val="1"/>
          <c:tx>
            <c:strRef>
              <c:f>'42'!$I$5</c:f>
              <c:strCache>
                <c:ptCount val="1"/>
                <c:pt idx="0">
                  <c:v>LICENSES AND FEES</c:v>
                </c:pt>
              </c:strCache>
            </c:strRef>
          </c:tx>
          <c:spPr>
            <a:solidFill>
              <a:srgbClr val="D59E0F"/>
            </a:solidFill>
            <a:ln>
              <a:solidFill>
                <a:schemeClr val="tx1"/>
              </a:solidFill>
            </a:ln>
            <a:effectLst/>
          </c:spPr>
          <c:invertIfNegative val="0"/>
          <c:cat>
            <c:strRef>
              <c:f>'42'!$G$6:$G$25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'42'!$I$6:$I$25</c:f>
              <c:numCache>
                <c:formatCode>#,##0.0</c:formatCode>
                <c:ptCount val="20"/>
                <c:pt idx="0">
                  <c:v>828.82075662300008</c:v>
                </c:pt>
                <c:pt idx="1">
                  <c:v>843.17321684000001</c:v>
                </c:pt>
                <c:pt idx="2">
                  <c:v>876.89687709199995</c:v>
                </c:pt>
                <c:pt idx="3">
                  <c:v>877.81258355999978</c:v>
                </c:pt>
                <c:pt idx="4">
                  <c:v>870.03802125000004</c:v>
                </c:pt>
                <c:pt idx="5">
                  <c:v>872.06301144999998</c:v>
                </c:pt>
                <c:pt idx="6">
                  <c:v>883.84627742000009</c:v>
                </c:pt>
                <c:pt idx="7">
                  <c:v>857.66526199000009</c:v>
                </c:pt>
                <c:pt idx="8">
                  <c:v>891.55144457000006</c:v>
                </c:pt>
                <c:pt idx="9">
                  <c:v>892.58600999999999</c:v>
                </c:pt>
                <c:pt idx="10">
                  <c:v>892.51690355999995</c:v>
                </c:pt>
                <c:pt idx="11">
                  <c:v>893.88461441000004</c:v>
                </c:pt>
                <c:pt idx="12">
                  <c:v>950.80701391999992</c:v>
                </c:pt>
                <c:pt idx="13">
                  <c:v>962.67836467999996</c:v>
                </c:pt>
                <c:pt idx="14">
                  <c:v>1000.52878661</c:v>
                </c:pt>
                <c:pt idx="15">
                  <c:v>1045.5960164799999</c:v>
                </c:pt>
                <c:pt idx="16">
                  <c:v>992.38855042</c:v>
                </c:pt>
                <c:pt idx="17">
                  <c:v>954.04429028000004</c:v>
                </c:pt>
                <c:pt idx="18">
                  <c:v>1151.3544952899999</c:v>
                </c:pt>
                <c:pt idx="19">
                  <c:v>1126.5747568900001</c:v>
                </c:pt>
              </c:numCache>
            </c:numRef>
          </c:val>
          <c:extLst>
            <c:ext xmlns:c16="http://schemas.microsoft.com/office/drawing/2014/chart" uri="{C3380CC4-5D6E-409C-BE32-E72D297353CC}">
              <c16:uniqueId val="{00000001-BB6C-4FEF-A043-CABA36134358}"/>
            </c:ext>
          </c:extLst>
        </c:ser>
        <c:ser>
          <c:idx val="2"/>
          <c:order val="2"/>
          <c:tx>
            <c:strRef>
              <c:f>'42'!$J$5</c:f>
              <c:strCache>
                <c:ptCount val="1"/>
                <c:pt idx="0">
                  <c:v>OTHER MOTOR</c:v>
                </c:pt>
              </c:strCache>
            </c:strRef>
          </c:tx>
          <c:spPr>
            <a:solidFill>
              <a:srgbClr val="BFBFBF"/>
            </a:solidFill>
            <a:ln>
              <a:solidFill>
                <a:schemeClr val="tx1"/>
              </a:solidFill>
            </a:ln>
            <a:effectLst/>
          </c:spPr>
          <c:invertIfNegative val="0"/>
          <c:cat>
            <c:strRef>
              <c:f>'42'!$G$6:$G$25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'42'!$J$6:$J$25</c:f>
              <c:numCache>
                <c:formatCode>#,##0.0</c:formatCode>
                <c:ptCount val="20"/>
                <c:pt idx="0">
                  <c:v>64.487208363000008</c:v>
                </c:pt>
                <c:pt idx="1">
                  <c:v>129.408540773</c:v>
                </c:pt>
                <c:pt idx="2">
                  <c:v>120.10128955</c:v>
                </c:pt>
                <c:pt idx="3">
                  <c:v>161.98484607000003</c:v>
                </c:pt>
                <c:pt idx="4">
                  <c:v>165.3765856</c:v>
                </c:pt>
                <c:pt idx="5">
                  <c:v>559.39886919000003</c:v>
                </c:pt>
                <c:pt idx="6">
                  <c:v>509.66424239000003</c:v>
                </c:pt>
                <c:pt idx="7">
                  <c:v>599.47743861000004</c:v>
                </c:pt>
                <c:pt idx="8">
                  <c:v>411.08863954999998</c:v>
                </c:pt>
                <c:pt idx="9">
                  <c:v>297.64372860999998</c:v>
                </c:pt>
                <c:pt idx="10">
                  <c:v>300.58099324</c:v>
                </c:pt>
                <c:pt idx="11">
                  <c:v>258.44693118999999</c:v>
                </c:pt>
                <c:pt idx="12">
                  <c:v>98.274195730000002</c:v>
                </c:pt>
                <c:pt idx="13">
                  <c:v>35.673066699999993</c:v>
                </c:pt>
                <c:pt idx="14">
                  <c:v>25.340797169999998</c:v>
                </c:pt>
                <c:pt idx="15">
                  <c:v>56.492894769999999</c:v>
                </c:pt>
                <c:pt idx="16">
                  <c:v>19.678428200000003</c:v>
                </c:pt>
                <c:pt idx="17">
                  <c:v>0.99697168999999997</c:v>
                </c:pt>
                <c:pt idx="18">
                  <c:v>17.855136169999998</c:v>
                </c:pt>
                <c:pt idx="19">
                  <c:v>9.8398871799999981</c:v>
                </c:pt>
              </c:numCache>
            </c:numRef>
          </c:val>
          <c:extLst>
            <c:ext xmlns:c16="http://schemas.microsoft.com/office/drawing/2014/chart" uri="{C3380CC4-5D6E-409C-BE32-E72D297353CC}">
              <c16:uniqueId val="{00000002-BB6C-4FEF-A043-CABA36134358}"/>
            </c:ext>
          </c:extLst>
        </c:ser>
        <c:dLbls>
          <c:showLegendKey val="0"/>
          <c:showVal val="0"/>
          <c:showCatName val="0"/>
          <c:showSerName val="0"/>
          <c:showPercent val="0"/>
          <c:showBubbleSize val="0"/>
        </c:dLbls>
        <c:gapWidth val="150"/>
        <c:overlap val="100"/>
        <c:axId val="574998536"/>
        <c:axId val="574996896"/>
      </c:barChart>
      <c:catAx>
        <c:axId val="574998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6896"/>
        <c:crosses val="autoZero"/>
        <c:auto val="1"/>
        <c:lblAlgn val="ctr"/>
        <c:lblOffset val="100"/>
        <c:noMultiLvlLbl val="0"/>
      </c:catAx>
      <c:valAx>
        <c:axId val="57499689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a:t>
                </a:r>
                <a:r>
                  <a:rPr lang="en-US" baseline="0"/>
                  <a:t> of Dollars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98536"/>
        <c:crosses val="autoZero"/>
        <c:crossBetween val="between"/>
      </c:valAx>
      <c:spPr>
        <a:noFill/>
        <a:ln>
          <a:noFill/>
        </a:ln>
        <a:effectLst/>
      </c:spPr>
    </c:plotArea>
    <c:legend>
      <c:legendPos val="b"/>
      <c:layout>
        <c:manualLayout>
          <c:xMode val="edge"/>
          <c:yMode val="edge"/>
          <c:x val="0.24686375566690527"/>
          <c:y val="0.14256009777129414"/>
          <c:w val="0.50223208462578539"/>
          <c:h val="5.6110103714439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REFUNDS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'43'!$D$5</c:f>
              <c:strCache>
                <c:ptCount val="1"/>
                <c:pt idx="0">
                  <c:v>OCFT</c:v>
                </c:pt>
              </c:strCache>
            </c:strRef>
          </c:tx>
          <c:spPr>
            <a:solidFill>
              <a:srgbClr val="003C7C"/>
            </a:solidFill>
            <a:ln>
              <a:solidFill>
                <a:schemeClr val="tx1"/>
              </a:solidFill>
            </a:ln>
            <a:effectLst/>
          </c:spPr>
          <c:invertIfNegative val="0"/>
          <c:cat>
            <c:strRef>
              <c:f>'43'!$C$6:$C$25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'43'!$D$6:$D$25</c:f>
              <c:numCache>
                <c:formatCode>0.0</c:formatCode>
                <c:ptCount val="20"/>
                <c:pt idx="0">
                  <c:v>1.1200000000000001</c:v>
                </c:pt>
                <c:pt idx="1">
                  <c:v>1.1779999999999999</c:v>
                </c:pt>
                <c:pt idx="2">
                  <c:v>1.3294786100000002</c:v>
                </c:pt>
                <c:pt idx="3">
                  <c:v>1.52</c:v>
                </c:pt>
                <c:pt idx="4">
                  <c:v>2.4926815100000006</c:v>
                </c:pt>
                <c:pt idx="5">
                  <c:v>2.4510000000000001</c:v>
                </c:pt>
                <c:pt idx="6">
                  <c:v>1.7088039699999999</c:v>
                </c:pt>
                <c:pt idx="7">
                  <c:v>1.54032182</c:v>
                </c:pt>
                <c:pt idx="8">
                  <c:v>2.10618419</c:v>
                </c:pt>
                <c:pt idx="9">
                  <c:v>1.8956994199999999</c:v>
                </c:pt>
                <c:pt idx="10">
                  <c:v>2.1603292349999998</c:v>
                </c:pt>
                <c:pt idx="11">
                  <c:v>1.89715291</c:v>
                </c:pt>
                <c:pt idx="12">
                  <c:v>3.3009847300000001</c:v>
                </c:pt>
                <c:pt idx="13">
                  <c:v>2.8590035299999998</c:v>
                </c:pt>
                <c:pt idx="14">
                  <c:v>4.5315404799999994</c:v>
                </c:pt>
                <c:pt idx="15">
                  <c:v>3.2916373500000002</c:v>
                </c:pt>
                <c:pt idx="16">
                  <c:v>2.5652386800000002</c:v>
                </c:pt>
                <c:pt idx="17">
                  <c:v>3.19114056</c:v>
                </c:pt>
                <c:pt idx="18">
                  <c:v>7.0515118299999999</c:v>
                </c:pt>
                <c:pt idx="19">
                  <c:v>9.6998440499999976</c:v>
                </c:pt>
              </c:numCache>
            </c:numRef>
          </c:val>
          <c:extLst>
            <c:ext xmlns:c16="http://schemas.microsoft.com/office/drawing/2014/chart" uri="{C3380CC4-5D6E-409C-BE32-E72D297353CC}">
              <c16:uniqueId val="{00000000-48EC-49B4-87FD-A2C36E745F51}"/>
            </c:ext>
          </c:extLst>
        </c:ser>
        <c:ser>
          <c:idx val="1"/>
          <c:order val="1"/>
          <c:tx>
            <c:strRef>
              <c:f>'43'!$E$5</c:f>
              <c:strCache>
                <c:ptCount val="1"/>
                <c:pt idx="0">
                  <c:v>MCRT/IFTA</c:v>
                </c:pt>
              </c:strCache>
            </c:strRef>
          </c:tx>
          <c:spPr>
            <a:solidFill>
              <a:srgbClr val="D59E0F"/>
            </a:solidFill>
            <a:ln>
              <a:solidFill>
                <a:schemeClr val="tx1"/>
              </a:solidFill>
            </a:ln>
            <a:effectLst/>
          </c:spPr>
          <c:invertIfNegative val="0"/>
          <c:cat>
            <c:strRef>
              <c:f>'43'!$C$6:$C$25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'43'!$E$6:$E$25</c:f>
              <c:numCache>
                <c:formatCode>0.0</c:formatCode>
                <c:ptCount val="20"/>
                <c:pt idx="0">
                  <c:v>4.5170000000000003</c:v>
                </c:pt>
                <c:pt idx="1">
                  <c:v>3.8820000000000001</c:v>
                </c:pt>
                <c:pt idx="2">
                  <c:v>3.9468756399999996</c:v>
                </c:pt>
                <c:pt idx="3">
                  <c:v>7.5890000000000004</c:v>
                </c:pt>
                <c:pt idx="4">
                  <c:v>7.7920087699999998</c:v>
                </c:pt>
                <c:pt idx="5">
                  <c:v>7.46</c:v>
                </c:pt>
                <c:pt idx="6">
                  <c:v>6.2506806500000005</c:v>
                </c:pt>
                <c:pt idx="7">
                  <c:v>6.1076300000000003</c:v>
                </c:pt>
                <c:pt idx="8">
                  <c:v>5.9043316599999995</c:v>
                </c:pt>
                <c:pt idx="9">
                  <c:v>5.8707509299999998</c:v>
                </c:pt>
                <c:pt idx="10">
                  <c:v>5.2692100900000005</c:v>
                </c:pt>
                <c:pt idx="11">
                  <c:v>6.8812341999999997</c:v>
                </c:pt>
                <c:pt idx="12">
                  <c:v>12.113223319999999</c:v>
                </c:pt>
                <c:pt idx="13">
                  <c:v>18.222290739999998</c:v>
                </c:pt>
                <c:pt idx="14">
                  <c:v>18.60749474</c:v>
                </c:pt>
                <c:pt idx="15">
                  <c:v>17.058074300000001</c:v>
                </c:pt>
                <c:pt idx="16">
                  <c:v>21.1500685</c:v>
                </c:pt>
                <c:pt idx="17">
                  <c:v>19.528455739999998</c:v>
                </c:pt>
                <c:pt idx="18">
                  <c:v>16.392033210000001</c:v>
                </c:pt>
                <c:pt idx="19">
                  <c:v>15.935784730000002</c:v>
                </c:pt>
              </c:numCache>
            </c:numRef>
          </c:val>
          <c:extLst>
            <c:ext xmlns:c16="http://schemas.microsoft.com/office/drawing/2014/chart" uri="{C3380CC4-5D6E-409C-BE32-E72D297353CC}">
              <c16:uniqueId val="{00000001-48EC-49B4-87FD-A2C36E745F51}"/>
            </c:ext>
          </c:extLst>
        </c:ser>
        <c:ser>
          <c:idx val="2"/>
          <c:order val="2"/>
          <c:tx>
            <c:strRef>
              <c:f>'43'!$F$5</c:f>
              <c:strCache>
                <c:ptCount val="1"/>
                <c:pt idx="0">
                  <c:v>MISC</c:v>
                </c:pt>
              </c:strCache>
            </c:strRef>
          </c:tx>
          <c:spPr>
            <a:solidFill>
              <a:srgbClr val="BFBFBF"/>
            </a:solidFill>
            <a:ln>
              <a:solidFill>
                <a:sysClr val="windowText" lastClr="000000"/>
              </a:solidFill>
            </a:ln>
            <a:effectLst/>
          </c:spPr>
          <c:invertIfNegative val="0"/>
          <c:cat>
            <c:strRef>
              <c:f>'43'!$C$6:$C$25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'43'!$F$6:$F$25</c:f>
              <c:numCache>
                <c:formatCode>0.0</c:formatCode>
                <c:ptCount val="20"/>
                <c:pt idx="0">
                  <c:v>2.5089999999999999</c:v>
                </c:pt>
                <c:pt idx="1">
                  <c:v>3.5219999999999998</c:v>
                </c:pt>
                <c:pt idx="2">
                  <c:v>1.9390000000000001</c:v>
                </c:pt>
                <c:pt idx="3">
                  <c:v>2.33</c:v>
                </c:pt>
                <c:pt idx="4">
                  <c:v>2.1819005699999998</c:v>
                </c:pt>
                <c:pt idx="5">
                  <c:v>2.298</c:v>
                </c:pt>
                <c:pt idx="6">
                  <c:v>2.0816735400000002</c:v>
                </c:pt>
                <c:pt idx="7">
                  <c:v>2.236364</c:v>
                </c:pt>
                <c:pt idx="8">
                  <c:v>2.6186808899999998</c:v>
                </c:pt>
                <c:pt idx="9">
                  <c:v>2.2376065499999997</c:v>
                </c:pt>
                <c:pt idx="10">
                  <c:v>2.6625005699999997</c:v>
                </c:pt>
                <c:pt idx="11">
                  <c:v>2.7161080300000005</c:v>
                </c:pt>
                <c:pt idx="12">
                  <c:v>3.9103242300000001</c:v>
                </c:pt>
                <c:pt idx="13">
                  <c:v>4.4003746699999988</c:v>
                </c:pt>
                <c:pt idx="14">
                  <c:v>4.7007548200000002</c:v>
                </c:pt>
                <c:pt idx="15">
                  <c:v>5.5896393900000003</c:v>
                </c:pt>
                <c:pt idx="16">
                  <c:v>5.1050633400000001</c:v>
                </c:pt>
                <c:pt idx="17">
                  <c:v>4.3515902100000003</c:v>
                </c:pt>
                <c:pt idx="18">
                  <c:v>7.9910320800000001</c:v>
                </c:pt>
                <c:pt idx="19">
                  <c:v>5.2432544800000009</c:v>
                </c:pt>
              </c:numCache>
            </c:numRef>
          </c:val>
          <c:extLst>
            <c:ext xmlns:c16="http://schemas.microsoft.com/office/drawing/2014/chart" uri="{C3380CC4-5D6E-409C-BE32-E72D297353CC}">
              <c16:uniqueId val="{00000002-48EC-49B4-87FD-A2C36E745F51}"/>
            </c:ext>
          </c:extLst>
        </c:ser>
        <c:dLbls>
          <c:showLegendKey val="0"/>
          <c:showVal val="0"/>
          <c:showCatName val="0"/>
          <c:showSerName val="0"/>
          <c:showPercent val="0"/>
          <c:showBubbleSize val="0"/>
        </c:dLbls>
        <c:gapWidth val="150"/>
        <c:overlap val="100"/>
        <c:axId val="944735784"/>
        <c:axId val="944743656"/>
      </c:barChart>
      <c:catAx>
        <c:axId val="9447357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a:t>
                </a:r>
                <a:r>
                  <a:rPr lang="en-US" baseline="0"/>
                  <a:t> Year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4743656"/>
        <c:crosses val="autoZero"/>
        <c:auto val="1"/>
        <c:lblAlgn val="ctr"/>
        <c:lblOffset val="100"/>
        <c:noMultiLvlLbl val="0"/>
      </c:catAx>
      <c:valAx>
        <c:axId val="944743656"/>
        <c:scaling>
          <c:orientation val="minMax"/>
          <c:max val="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a:t>
                </a:r>
                <a:r>
                  <a:rPr lang="en-US" baseline="0"/>
                  <a:t> of Dollars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4735784"/>
        <c:crosses val="autoZero"/>
        <c:crossBetween val="between"/>
      </c:valAx>
      <c:spPr>
        <a:noFill/>
        <a:ln>
          <a:noFill/>
        </a:ln>
        <a:effectLst/>
      </c:spPr>
    </c:plotArea>
    <c:legend>
      <c:legendPos val="t"/>
      <c:layout>
        <c:manualLayout>
          <c:xMode val="edge"/>
          <c:yMode val="edge"/>
          <c:x val="0.37778154528014213"/>
          <c:y val="0.10460869565217393"/>
          <c:w val="0.24443690943971574"/>
          <c:h val="4.8913385826771662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FISCAL YEAR REFUNDS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'7'!$D$5</c:f>
              <c:strCache>
                <c:ptCount val="1"/>
                <c:pt idx="0">
                  <c:v>CORP</c:v>
                </c:pt>
              </c:strCache>
            </c:strRef>
          </c:tx>
          <c:spPr>
            <a:solidFill>
              <a:srgbClr val="003C7C"/>
            </a:solidFill>
            <a:ln>
              <a:solidFill>
                <a:schemeClr val="tx1"/>
              </a:solidFill>
            </a:ln>
            <a:effectLst/>
          </c:spPr>
          <c:invertIfNegative val="0"/>
          <c:cat>
            <c:strRef>
              <c:f>'7'!$C$6:$C$25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'7'!$D$6:$D$25</c:f>
              <c:numCache>
                <c:formatCode>#,##0.0</c:formatCode>
                <c:ptCount val="20"/>
                <c:pt idx="0">
                  <c:v>473.86399999999998</c:v>
                </c:pt>
                <c:pt idx="1">
                  <c:v>424.12900000000002</c:v>
                </c:pt>
                <c:pt idx="2">
                  <c:v>410.37599999999998</c:v>
                </c:pt>
                <c:pt idx="3">
                  <c:v>421.17500000000001</c:v>
                </c:pt>
                <c:pt idx="4">
                  <c:v>479.34300000000002</c:v>
                </c:pt>
                <c:pt idx="5">
                  <c:v>458.803</c:v>
                </c:pt>
                <c:pt idx="6">
                  <c:v>499.17599999999999</c:v>
                </c:pt>
                <c:pt idx="7">
                  <c:v>427.654</c:v>
                </c:pt>
                <c:pt idx="8">
                  <c:v>391.71600000000001</c:v>
                </c:pt>
                <c:pt idx="9">
                  <c:v>422.97300000000001</c:v>
                </c:pt>
                <c:pt idx="10">
                  <c:v>400.358</c:v>
                </c:pt>
                <c:pt idx="11">
                  <c:v>400.03500000000003</c:v>
                </c:pt>
                <c:pt idx="12">
                  <c:v>503.471</c:v>
                </c:pt>
                <c:pt idx="13">
                  <c:v>539.70299999999997</c:v>
                </c:pt>
                <c:pt idx="14">
                  <c:v>534.78978115999996</c:v>
                </c:pt>
                <c:pt idx="15">
                  <c:v>518.48542400999997</c:v>
                </c:pt>
                <c:pt idx="16">
                  <c:v>530.73400000000004</c:v>
                </c:pt>
                <c:pt idx="17">
                  <c:v>406.96100000000001</c:v>
                </c:pt>
                <c:pt idx="18">
                  <c:v>442.45290294</c:v>
                </c:pt>
                <c:pt idx="19">
                  <c:v>417.39705674999999</c:v>
                </c:pt>
              </c:numCache>
            </c:numRef>
          </c:val>
          <c:extLst>
            <c:ext xmlns:c16="http://schemas.microsoft.com/office/drawing/2014/chart" uri="{C3380CC4-5D6E-409C-BE32-E72D297353CC}">
              <c16:uniqueId val="{00000000-DDD9-4B27-8740-DFDD161B9326}"/>
            </c:ext>
          </c:extLst>
        </c:ser>
        <c:ser>
          <c:idx val="1"/>
          <c:order val="1"/>
          <c:tx>
            <c:strRef>
              <c:f>'7'!$E$5</c:f>
              <c:strCache>
                <c:ptCount val="1"/>
                <c:pt idx="0">
                  <c:v>SUT</c:v>
                </c:pt>
              </c:strCache>
            </c:strRef>
          </c:tx>
          <c:spPr>
            <a:solidFill>
              <a:srgbClr val="D59E0F"/>
            </a:solidFill>
            <a:ln>
              <a:solidFill>
                <a:schemeClr val="tx1"/>
              </a:solidFill>
            </a:ln>
            <a:effectLst/>
          </c:spPr>
          <c:invertIfNegative val="0"/>
          <c:cat>
            <c:strRef>
              <c:f>'7'!$C$6:$C$25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'7'!$E$6:$E$25</c:f>
              <c:numCache>
                <c:formatCode>#,##0.0</c:formatCode>
                <c:ptCount val="20"/>
                <c:pt idx="0">
                  <c:v>74.444999999999993</c:v>
                </c:pt>
                <c:pt idx="1">
                  <c:v>105.28100000000001</c:v>
                </c:pt>
                <c:pt idx="2">
                  <c:v>87.897000000000006</c:v>
                </c:pt>
                <c:pt idx="3">
                  <c:v>86.025999999999996</c:v>
                </c:pt>
                <c:pt idx="4">
                  <c:v>87.022999999999996</c:v>
                </c:pt>
                <c:pt idx="5">
                  <c:v>105.005</c:v>
                </c:pt>
                <c:pt idx="6">
                  <c:v>101.687</c:v>
                </c:pt>
                <c:pt idx="7">
                  <c:v>80.712000000000003</c:v>
                </c:pt>
                <c:pt idx="8">
                  <c:v>112.143</c:v>
                </c:pt>
                <c:pt idx="9">
                  <c:v>114.303</c:v>
                </c:pt>
                <c:pt idx="10">
                  <c:v>152.119</c:v>
                </c:pt>
                <c:pt idx="11">
                  <c:v>143.34299999999999</c:v>
                </c:pt>
                <c:pt idx="12">
                  <c:v>162.36000000000001</c:v>
                </c:pt>
                <c:pt idx="13">
                  <c:v>127.593</c:v>
                </c:pt>
                <c:pt idx="14">
                  <c:v>157.25997271</c:v>
                </c:pt>
                <c:pt idx="15">
                  <c:v>184.18298707</c:v>
                </c:pt>
                <c:pt idx="16">
                  <c:v>132.47399999999999</c:v>
                </c:pt>
                <c:pt idx="17">
                  <c:v>94.412000000000006</c:v>
                </c:pt>
                <c:pt idx="18">
                  <c:v>128.87717723999998</c:v>
                </c:pt>
                <c:pt idx="19">
                  <c:v>122.60912298999999</c:v>
                </c:pt>
              </c:numCache>
            </c:numRef>
          </c:val>
          <c:extLst>
            <c:ext xmlns:c16="http://schemas.microsoft.com/office/drawing/2014/chart" uri="{C3380CC4-5D6E-409C-BE32-E72D297353CC}">
              <c16:uniqueId val="{00000001-DDD9-4B27-8740-DFDD161B9326}"/>
            </c:ext>
          </c:extLst>
        </c:ser>
        <c:ser>
          <c:idx val="2"/>
          <c:order val="2"/>
          <c:tx>
            <c:strRef>
              <c:f>'7'!$F$5</c:f>
              <c:strCache>
                <c:ptCount val="1"/>
                <c:pt idx="0">
                  <c:v>PIT</c:v>
                </c:pt>
              </c:strCache>
            </c:strRef>
          </c:tx>
          <c:spPr>
            <a:solidFill>
              <a:srgbClr val="BFBFBF"/>
            </a:solidFill>
            <a:ln>
              <a:solidFill>
                <a:schemeClr val="tx1"/>
              </a:solidFill>
            </a:ln>
            <a:effectLst/>
          </c:spPr>
          <c:invertIfNegative val="0"/>
          <c:cat>
            <c:strRef>
              <c:f>'7'!$C$6:$C$25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'7'!$F$6:$F$25</c:f>
              <c:numCache>
                <c:formatCode>#,##0.0</c:formatCode>
                <c:ptCount val="20"/>
                <c:pt idx="0">
                  <c:v>434.50900000000001</c:v>
                </c:pt>
                <c:pt idx="1">
                  <c:v>410.44</c:v>
                </c:pt>
                <c:pt idx="2">
                  <c:v>464.22</c:v>
                </c:pt>
                <c:pt idx="3">
                  <c:v>494.32799999999997</c:v>
                </c:pt>
                <c:pt idx="4">
                  <c:v>438.36599999999999</c:v>
                </c:pt>
                <c:pt idx="5">
                  <c:v>490.25099999999998</c:v>
                </c:pt>
                <c:pt idx="6">
                  <c:v>638.202</c:v>
                </c:pt>
                <c:pt idx="7">
                  <c:v>609.01599999999996</c:v>
                </c:pt>
                <c:pt idx="8">
                  <c:v>596.947</c:v>
                </c:pt>
                <c:pt idx="9">
                  <c:v>688.15</c:v>
                </c:pt>
                <c:pt idx="10">
                  <c:v>587.79</c:v>
                </c:pt>
                <c:pt idx="11">
                  <c:v>619.00400000000002</c:v>
                </c:pt>
                <c:pt idx="12">
                  <c:v>613.02099999999996</c:v>
                </c:pt>
                <c:pt idx="13">
                  <c:v>568.58600000000001</c:v>
                </c:pt>
                <c:pt idx="14">
                  <c:v>592.52044211999998</c:v>
                </c:pt>
                <c:pt idx="15">
                  <c:v>590.41553747</c:v>
                </c:pt>
                <c:pt idx="16">
                  <c:v>595.86599999999999</c:v>
                </c:pt>
                <c:pt idx="17">
                  <c:v>539.05600000000004</c:v>
                </c:pt>
                <c:pt idx="18">
                  <c:v>527.51343858999996</c:v>
                </c:pt>
                <c:pt idx="19">
                  <c:v>763.50976107999998</c:v>
                </c:pt>
              </c:numCache>
            </c:numRef>
          </c:val>
          <c:extLst>
            <c:ext xmlns:c16="http://schemas.microsoft.com/office/drawing/2014/chart" uri="{C3380CC4-5D6E-409C-BE32-E72D297353CC}">
              <c16:uniqueId val="{00000002-DDD9-4B27-8740-DFDD161B9326}"/>
            </c:ext>
          </c:extLst>
        </c:ser>
        <c:ser>
          <c:idx val="3"/>
          <c:order val="3"/>
          <c:tx>
            <c:strRef>
              <c:f>'7'!$G$5</c:f>
              <c:strCache>
                <c:ptCount val="1"/>
                <c:pt idx="0">
                  <c:v>OTHER</c:v>
                </c:pt>
              </c:strCache>
            </c:strRef>
          </c:tx>
          <c:spPr>
            <a:solidFill>
              <a:schemeClr val="bg1"/>
            </a:solidFill>
            <a:ln>
              <a:solidFill>
                <a:schemeClr val="tx1"/>
              </a:solidFill>
            </a:ln>
            <a:effectLst/>
          </c:spPr>
          <c:invertIfNegative val="0"/>
          <c:cat>
            <c:strRef>
              <c:f>'7'!$C$6:$C$25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'7'!$G$6:$G$25</c:f>
              <c:numCache>
                <c:formatCode>#,##0.0</c:formatCode>
                <c:ptCount val="20"/>
                <c:pt idx="0">
                  <c:v>31.898</c:v>
                </c:pt>
                <c:pt idx="1">
                  <c:v>49.085999999999999</c:v>
                </c:pt>
                <c:pt idx="2">
                  <c:v>29.181000000000001</c:v>
                </c:pt>
                <c:pt idx="3">
                  <c:v>30.789000000000001</c:v>
                </c:pt>
                <c:pt idx="4">
                  <c:v>32.363999999999997</c:v>
                </c:pt>
                <c:pt idx="5">
                  <c:v>36.46</c:v>
                </c:pt>
                <c:pt idx="6">
                  <c:v>35.409999999999997</c:v>
                </c:pt>
                <c:pt idx="7">
                  <c:v>33.195</c:v>
                </c:pt>
                <c:pt idx="8">
                  <c:v>35.74</c:v>
                </c:pt>
                <c:pt idx="9">
                  <c:v>34.999000000000002</c:v>
                </c:pt>
                <c:pt idx="10">
                  <c:v>41.276000000000003</c:v>
                </c:pt>
                <c:pt idx="11">
                  <c:v>37.945999999999998</c:v>
                </c:pt>
                <c:pt idx="12">
                  <c:v>37.923000000000002</c:v>
                </c:pt>
                <c:pt idx="13">
                  <c:v>35.648000000000003</c:v>
                </c:pt>
                <c:pt idx="14">
                  <c:v>55.431443360000003</c:v>
                </c:pt>
                <c:pt idx="15">
                  <c:v>50.026656260000003</c:v>
                </c:pt>
                <c:pt idx="16">
                  <c:v>46.680999999999997</c:v>
                </c:pt>
                <c:pt idx="17">
                  <c:v>40.972999999999999</c:v>
                </c:pt>
                <c:pt idx="18">
                  <c:v>53.285694089999986</c:v>
                </c:pt>
                <c:pt idx="19">
                  <c:v>54.289072949999998</c:v>
                </c:pt>
              </c:numCache>
            </c:numRef>
          </c:val>
          <c:extLst>
            <c:ext xmlns:c16="http://schemas.microsoft.com/office/drawing/2014/chart" uri="{C3380CC4-5D6E-409C-BE32-E72D297353CC}">
              <c16:uniqueId val="{00000003-DDD9-4B27-8740-DFDD161B9326}"/>
            </c:ext>
          </c:extLst>
        </c:ser>
        <c:dLbls>
          <c:showLegendKey val="0"/>
          <c:showVal val="0"/>
          <c:showCatName val="0"/>
          <c:showSerName val="0"/>
          <c:showPercent val="0"/>
          <c:showBubbleSize val="0"/>
        </c:dLbls>
        <c:gapWidth val="150"/>
        <c:overlap val="100"/>
        <c:axId val="944735784"/>
        <c:axId val="944743656"/>
      </c:barChart>
      <c:catAx>
        <c:axId val="9447357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a:t>
                </a:r>
                <a:r>
                  <a:rPr lang="en-US" baseline="0"/>
                  <a:t> Year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4743656"/>
        <c:crosses val="autoZero"/>
        <c:auto val="1"/>
        <c:lblAlgn val="ctr"/>
        <c:lblOffset val="100"/>
        <c:noMultiLvlLbl val="0"/>
      </c:catAx>
      <c:valAx>
        <c:axId val="944743656"/>
        <c:scaling>
          <c:orientation val="minMax"/>
          <c:max val="14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t>Millions  of Dollars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4735784"/>
        <c:crosses val="autoZero"/>
        <c:crossBetween val="between"/>
        <c:majorUnit val="200"/>
      </c:valAx>
      <c:spPr>
        <a:noFill/>
        <a:ln>
          <a:noFill/>
        </a:ln>
        <a:effectLst/>
      </c:spPr>
    </c:plotArea>
    <c:legend>
      <c:legendPos val="t"/>
      <c:layout>
        <c:manualLayout>
          <c:xMode val="edge"/>
          <c:yMode val="edge"/>
          <c:x val="0.14994521234441502"/>
          <c:y val="0.11281385281385282"/>
          <c:w val="0.25963974112887972"/>
          <c:h val="5.1487774554496483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kern="1200" spc="0" baseline="0">
                <a:solidFill>
                  <a:srgbClr val="595959"/>
                </a:solidFill>
                <a:effectLst/>
                <a:latin typeface="+mn-lt"/>
                <a:ea typeface="+mn-ea"/>
                <a:cs typeface="+mn-cs"/>
              </a:rPr>
              <a:t>COLLECTIONS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'44'!$D$5</c:f>
              <c:strCache>
                <c:ptCount val="1"/>
                <c:pt idx="0">
                  <c:v>CORP</c:v>
                </c:pt>
              </c:strCache>
            </c:strRef>
          </c:tx>
          <c:spPr>
            <a:solidFill>
              <a:srgbClr val="003C7C"/>
            </a:solidFill>
            <a:ln>
              <a:solidFill>
                <a:srgbClr val="000000"/>
              </a:solidFill>
            </a:ln>
            <a:effectLst/>
          </c:spPr>
          <c:invertIfNegative val="0"/>
          <c:cat>
            <c:strRef>
              <c:f>'44'!$C$6:$C$25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'44'!$D$6:$D$25</c:f>
              <c:numCache>
                <c:formatCode>#,##0.0</c:formatCode>
                <c:ptCount val="20"/>
                <c:pt idx="0">
                  <c:v>174.2</c:v>
                </c:pt>
                <c:pt idx="1">
                  <c:v>198.6</c:v>
                </c:pt>
                <c:pt idx="2">
                  <c:v>233</c:v>
                </c:pt>
                <c:pt idx="3">
                  <c:v>315</c:v>
                </c:pt>
                <c:pt idx="4">
                  <c:v>276.5</c:v>
                </c:pt>
                <c:pt idx="5">
                  <c:v>386.1</c:v>
                </c:pt>
                <c:pt idx="6">
                  <c:v>194.8</c:v>
                </c:pt>
                <c:pt idx="7">
                  <c:v>195.9</c:v>
                </c:pt>
                <c:pt idx="8">
                  <c:v>157.9</c:v>
                </c:pt>
                <c:pt idx="9">
                  <c:v>176.7</c:v>
                </c:pt>
                <c:pt idx="10">
                  <c:v>143.69999999999999</c:v>
                </c:pt>
                <c:pt idx="11">
                  <c:v>78.7</c:v>
                </c:pt>
                <c:pt idx="12">
                  <c:v>87.973016169999994</c:v>
                </c:pt>
                <c:pt idx="13">
                  <c:v>135.29753409</c:v>
                </c:pt>
                <c:pt idx="14">
                  <c:v>196.57697012</c:v>
                </c:pt>
                <c:pt idx="15">
                  <c:v>193.68802823999999</c:v>
                </c:pt>
                <c:pt idx="16">
                  <c:v>308.7</c:v>
                </c:pt>
                <c:pt idx="17">
                  <c:v>184.3</c:v>
                </c:pt>
                <c:pt idx="18">
                  <c:v>261.94006101000002</c:v>
                </c:pt>
                <c:pt idx="19">
                  <c:v>240.61391262999996</c:v>
                </c:pt>
              </c:numCache>
            </c:numRef>
          </c:val>
          <c:extLst>
            <c:ext xmlns:c16="http://schemas.microsoft.com/office/drawing/2014/chart" uri="{C3380CC4-5D6E-409C-BE32-E72D297353CC}">
              <c16:uniqueId val="{00000000-A185-40D4-AAE7-90BD4FCA99CE}"/>
            </c:ext>
          </c:extLst>
        </c:ser>
        <c:ser>
          <c:idx val="1"/>
          <c:order val="1"/>
          <c:tx>
            <c:strRef>
              <c:f>'44'!$E$5</c:f>
              <c:strCache>
                <c:ptCount val="1"/>
                <c:pt idx="0">
                  <c:v>CONSUMPTION</c:v>
                </c:pt>
              </c:strCache>
            </c:strRef>
          </c:tx>
          <c:spPr>
            <a:solidFill>
              <a:srgbClr val="D59E0F"/>
            </a:solidFill>
            <a:ln>
              <a:solidFill>
                <a:srgbClr val="000000"/>
              </a:solidFill>
            </a:ln>
            <a:effectLst/>
          </c:spPr>
          <c:invertIfNegative val="0"/>
          <c:cat>
            <c:strRef>
              <c:f>'44'!$C$6:$C$25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'44'!$E$6:$E$25</c:f>
              <c:numCache>
                <c:formatCode>#,##0.0</c:formatCode>
                <c:ptCount val="20"/>
                <c:pt idx="0">
                  <c:v>268.5</c:v>
                </c:pt>
                <c:pt idx="1">
                  <c:v>182.2</c:v>
                </c:pt>
                <c:pt idx="2">
                  <c:v>195.79999999999998</c:v>
                </c:pt>
                <c:pt idx="3">
                  <c:v>246</c:v>
                </c:pt>
                <c:pt idx="4">
                  <c:v>249</c:v>
                </c:pt>
                <c:pt idx="5">
                  <c:v>253.2</c:v>
                </c:pt>
                <c:pt idx="6">
                  <c:v>228.3</c:v>
                </c:pt>
                <c:pt idx="7">
                  <c:v>236</c:v>
                </c:pt>
                <c:pt idx="8">
                  <c:v>264</c:v>
                </c:pt>
                <c:pt idx="9">
                  <c:v>261.39999999999998</c:v>
                </c:pt>
                <c:pt idx="10">
                  <c:v>296.8</c:v>
                </c:pt>
                <c:pt idx="11">
                  <c:v>352.29999999999995</c:v>
                </c:pt>
                <c:pt idx="12">
                  <c:v>260.81721547000006</c:v>
                </c:pt>
                <c:pt idx="13">
                  <c:v>166.14300569000002</c:v>
                </c:pt>
                <c:pt idx="14">
                  <c:v>159.36487885999998</c:v>
                </c:pt>
                <c:pt idx="15">
                  <c:v>195.40329837000013</c:v>
                </c:pt>
                <c:pt idx="16">
                  <c:v>152.70000000000002</c:v>
                </c:pt>
                <c:pt idx="17">
                  <c:v>178</c:v>
                </c:pt>
                <c:pt idx="18">
                  <c:v>151.41963942000001</c:v>
                </c:pt>
                <c:pt idx="19">
                  <c:v>156.66157744</c:v>
                </c:pt>
              </c:numCache>
            </c:numRef>
          </c:val>
          <c:extLst>
            <c:ext xmlns:c16="http://schemas.microsoft.com/office/drawing/2014/chart" uri="{C3380CC4-5D6E-409C-BE32-E72D297353CC}">
              <c16:uniqueId val="{00000001-A185-40D4-AAE7-90BD4FCA99CE}"/>
            </c:ext>
          </c:extLst>
        </c:ser>
        <c:ser>
          <c:idx val="2"/>
          <c:order val="2"/>
          <c:tx>
            <c:strRef>
              <c:f>'44'!$F$5</c:f>
              <c:strCache>
                <c:ptCount val="1"/>
                <c:pt idx="0">
                  <c:v>OTHER</c:v>
                </c:pt>
              </c:strCache>
            </c:strRef>
          </c:tx>
          <c:spPr>
            <a:solidFill>
              <a:srgbClr val="BFBFBF"/>
            </a:solidFill>
            <a:ln>
              <a:solidFill>
                <a:srgbClr val="000000"/>
              </a:solidFill>
            </a:ln>
            <a:effectLst/>
          </c:spPr>
          <c:invertIfNegative val="0"/>
          <c:cat>
            <c:strRef>
              <c:f>'44'!$C$6:$C$25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'44'!$F$6:$F$25</c:f>
              <c:numCache>
                <c:formatCode>#,##0.0</c:formatCode>
                <c:ptCount val="20"/>
                <c:pt idx="0">
                  <c:v>146.39999999999998</c:v>
                </c:pt>
                <c:pt idx="1">
                  <c:v>154.9</c:v>
                </c:pt>
                <c:pt idx="2">
                  <c:v>203</c:v>
                </c:pt>
                <c:pt idx="3">
                  <c:v>226.4</c:v>
                </c:pt>
                <c:pt idx="4">
                  <c:v>243.3</c:v>
                </c:pt>
                <c:pt idx="5">
                  <c:v>253.3</c:v>
                </c:pt>
                <c:pt idx="6">
                  <c:v>269.89999999999998</c:v>
                </c:pt>
                <c:pt idx="7">
                  <c:v>260.10000000000002</c:v>
                </c:pt>
                <c:pt idx="8">
                  <c:v>240.10000000000002</c:v>
                </c:pt>
                <c:pt idx="9">
                  <c:v>275.89999999999998</c:v>
                </c:pt>
                <c:pt idx="10">
                  <c:v>263.2</c:v>
                </c:pt>
                <c:pt idx="11">
                  <c:v>293</c:v>
                </c:pt>
                <c:pt idx="12">
                  <c:v>291.66656647000002</c:v>
                </c:pt>
                <c:pt idx="13">
                  <c:v>320.10681265899996</c:v>
                </c:pt>
                <c:pt idx="14">
                  <c:v>338.85216376666995</c:v>
                </c:pt>
                <c:pt idx="15">
                  <c:v>349.86322479</c:v>
                </c:pt>
                <c:pt idx="16">
                  <c:v>378.6</c:v>
                </c:pt>
                <c:pt idx="17">
                  <c:v>271.99999999999994</c:v>
                </c:pt>
                <c:pt idx="18">
                  <c:v>300.21683033999994</c:v>
                </c:pt>
                <c:pt idx="19">
                  <c:v>266.94112309000002</c:v>
                </c:pt>
              </c:numCache>
            </c:numRef>
          </c:val>
          <c:extLst>
            <c:ext xmlns:c16="http://schemas.microsoft.com/office/drawing/2014/chart" uri="{C3380CC4-5D6E-409C-BE32-E72D297353CC}">
              <c16:uniqueId val="{00000002-A185-40D4-AAE7-90BD4FCA99CE}"/>
            </c:ext>
          </c:extLst>
        </c:ser>
        <c:ser>
          <c:idx val="3"/>
          <c:order val="3"/>
          <c:tx>
            <c:strRef>
              <c:f>'44'!$G$5</c:f>
              <c:strCache>
                <c:ptCount val="1"/>
                <c:pt idx="0">
                  <c:v>MLF</c:v>
                </c:pt>
              </c:strCache>
            </c:strRef>
          </c:tx>
          <c:spPr>
            <a:solidFill>
              <a:schemeClr val="bg1"/>
            </a:solidFill>
            <a:ln>
              <a:solidFill>
                <a:schemeClr val="tx1"/>
              </a:solidFill>
            </a:ln>
            <a:effectLst/>
          </c:spPr>
          <c:invertIfNegative val="0"/>
          <c:cat>
            <c:strRef>
              <c:f>'44'!$C$6:$C$25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'44'!$G$6:$G$25</c:f>
              <c:numCache>
                <c:formatCode>#,##0.0</c:formatCode>
                <c:ptCount val="20"/>
                <c:pt idx="0">
                  <c:v>5.6</c:v>
                </c:pt>
                <c:pt idx="1">
                  <c:v>6.6</c:v>
                </c:pt>
                <c:pt idx="2">
                  <c:v>8.1</c:v>
                </c:pt>
                <c:pt idx="3">
                  <c:v>11.8</c:v>
                </c:pt>
                <c:pt idx="4">
                  <c:v>5.5</c:v>
                </c:pt>
                <c:pt idx="5">
                  <c:v>7.6999999999999993</c:v>
                </c:pt>
                <c:pt idx="6">
                  <c:v>7.3</c:v>
                </c:pt>
                <c:pt idx="7">
                  <c:v>6.2</c:v>
                </c:pt>
                <c:pt idx="8">
                  <c:v>11.298874</c:v>
                </c:pt>
                <c:pt idx="9">
                  <c:v>6.5</c:v>
                </c:pt>
                <c:pt idx="10">
                  <c:v>7.5</c:v>
                </c:pt>
                <c:pt idx="11">
                  <c:v>3.7930000000000001</c:v>
                </c:pt>
                <c:pt idx="12">
                  <c:v>4.7</c:v>
                </c:pt>
                <c:pt idx="13">
                  <c:v>7.6</c:v>
                </c:pt>
                <c:pt idx="14">
                  <c:v>2.9</c:v>
                </c:pt>
                <c:pt idx="15">
                  <c:v>4.4198699999999995</c:v>
                </c:pt>
                <c:pt idx="16">
                  <c:v>4.9000000000000004</c:v>
                </c:pt>
                <c:pt idx="17">
                  <c:v>8.4</c:v>
                </c:pt>
                <c:pt idx="18">
                  <c:v>27.447273589999998</c:v>
                </c:pt>
                <c:pt idx="19">
                  <c:v>16.443618739999998</c:v>
                </c:pt>
              </c:numCache>
            </c:numRef>
          </c:val>
          <c:extLst>
            <c:ext xmlns:c16="http://schemas.microsoft.com/office/drawing/2014/chart" uri="{C3380CC4-5D6E-409C-BE32-E72D297353CC}">
              <c16:uniqueId val="{00000003-A185-40D4-AAE7-90BD4FCA99CE}"/>
            </c:ext>
          </c:extLst>
        </c:ser>
        <c:dLbls>
          <c:showLegendKey val="0"/>
          <c:showVal val="0"/>
          <c:showCatName val="0"/>
          <c:showSerName val="0"/>
          <c:showPercent val="0"/>
          <c:showBubbleSize val="0"/>
        </c:dLbls>
        <c:gapWidth val="150"/>
        <c:overlap val="100"/>
        <c:axId val="773092232"/>
        <c:axId val="769950208"/>
      </c:barChart>
      <c:catAx>
        <c:axId val="7730922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950208"/>
        <c:crosses val="autoZero"/>
        <c:auto val="1"/>
        <c:lblAlgn val="ctr"/>
        <c:lblOffset val="100"/>
        <c:noMultiLvlLbl val="0"/>
      </c:catAx>
      <c:valAx>
        <c:axId val="769950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Millions of Dollars</a:t>
                </a:r>
                <a:endParaRPr lang="en-US"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092232"/>
        <c:crosses val="autoZero"/>
        <c:crossBetween val="between"/>
      </c:valAx>
      <c:spPr>
        <a:noFill/>
        <a:ln>
          <a:noFill/>
        </a:ln>
        <a:effectLst/>
      </c:spPr>
    </c:plotArea>
    <c:legend>
      <c:legendPos val="t"/>
      <c:layout>
        <c:manualLayout>
          <c:xMode val="edge"/>
          <c:yMode val="edge"/>
          <c:x val="0.28941784776902885"/>
          <c:y val="0.11213910454981332"/>
          <c:w val="0.42116430446194225"/>
          <c:h val="5.1020777407771035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a:t>ENHANCED REVENUE COLLECTION ACCOUNT</a:t>
            </a:r>
          </a:p>
        </c:rich>
      </c:tx>
      <c:layout>
        <c:manualLayout>
          <c:xMode val="edge"/>
          <c:yMode val="edge"/>
          <c:x val="0.24171536697447701"/>
          <c:y val="7.2790919332813237E-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159197205612456"/>
          <c:y val="9.1777436910025809E-2"/>
          <c:w val="0.83531091508298305"/>
          <c:h val="0.74173396868740626"/>
        </c:manualLayout>
      </c:layout>
      <c:barChart>
        <c:barDir val="col"/>
        <c:grouping val="stacked"/>
        <c:varyColors val="0"/>
        <c:ser>
          <c:idx val="0"/>
          <c:order val="0"/>
          <c:tx>
            <c:strRef>
              <c:f>'45'!$D$5</c:f>
              <c:strCache>
                <c:ptCount val="1"/>
                <c:pt idx="0">
                  <c:v>CORP</c:v>
                </c:pt>
              </c:strCache>
            </c:strRef>
          </c:tx>
          <c:spPr>
            <a:solidFill>
              <a:srgbClr val="003C7C"/>
            </a:solidFill>
            <a:ln>
              <a:solidFill>
                <a:srgbClr val="000000"/>
              </a:solidFill>
            </a:ln>
            <a:effectLst/>
          </c:spPr>
          <c:invertIfNegative val="0"/>
          <c:cat>
            <c:strRef>
              <c:f>'45'!$C$6:$C$17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'45'!$D$6:$D$17</c:f>
              <c:numCache>
                <c:formatCode>#,##0.0</c:formatCode>
                <c:ptCount val="12"/>
                <c:pt idx="0">
                  <c:v>16.544175239999998</c:v>
                </c:pt>
                <c:pt idx="1">
                  <c:v>32.296279699999999</c:v>
                </c:pt>
                <c:pt idx="2">
                  <c:v>38.26691185</c:v>
                </c:pt>
                <c:pt idx="3">
                  <c:v>22.24438031</c:v>
                </c:pt>
                <c:pt idx="4">
                  <c:v>77.364206799999991</c:v>
                </c:pt>
                <c:pt idx="5">
                  <c:v>57.050498160000004</c:v>
                </c:pt>
                <c:pt idx="6">
                  <c:v>92.763681539999993</c:v>
                </c:pt>
                <c:pt idx="7">
                  <c:v>121.05183550999998</c:v>
                </c:pt>
                <c:pt idx="8">
                  <c:v>201.68634682000004</c:v>
                </c:pt>
                <c:pt idx="9">
                  <c:v>127.68485594000001</c:v>
                </c:pt>
                <c:pt idx="10">
                  <c:v>184.56339516000003</c:v>
                </c:pt>
                <c:pt idx="11">
                  <c:v>201.70109893</c:v>
                </c:pt>
              </c:numCache>
            </c:numRef>
          </c:val>
          <c:extLst>
            <c:ext xmlns:c16="http://schemas.microsoft.com/office/drawing/2014/chart" uri="{C3380CC4-5D6E-409C-BE32-E72D297353CC}">
              <c16:uniqueId val="{00000000-25D5-4FA5-8671-1EF6F823D2B0}"/>
            </c:ext>
          </c:extLst>
        </c:ser>
        <c:ser>
          <c:idx val="1"/>
          <c:order val="1"/>
          <c:tx>
            <c:strRef>
              <c:f>'45'!$E$5</c:f>
              <c:strCache>
                <c:ptCount val="1"/>
                <c:pt idx="0">
                  <c:v>CONSUMPTION</c:v>
                </c:pt>
              </c:strCache>
            </c:strRef>
          </c:tx>
          <c:spPr>
            <a:solidFill>
              <a:srgbClr val="D59E0F"/>
            </a:solidFill>
            <a:ln>
              <a:solidFill>
                <a:srgbClr val="000000"/>
              </a:solidFill>
            </a:ln>
            <a:effectLst/>
          </c:spPr>
          <c:invertIfNegative val="0"/>
          <c:cat>
            <c:strRef>
              <c:f>'45'!$C$6:$C$17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'45'!$E$6:$E$17</c:f>
              <c:numCache>
                <c:formatCode>#,##0.0</c:formatCode>
                <c:ptCount val="12"/>
                <c:pt idx="0">
                  <c:v>15.600009780000001</c:v>
                </c:pt>
                <c:pt idx="1">
                  <c:v>21.488770370000001</c:v>
                </c:pt>
                <c:pt idx="2">
                  <c:v>34.442811939999999</c:v>
                </c:pt>
                <c:pt idx="3">
                  <c:v>92.679060440000001</c:v>
                </c:pt>
                <c:pt idx="4">
                  <c:v>97.403498400000004</c:v>
                </c:pt>
                <c:pt idx="5">
                  <c:v>103.870357</c:v>
                </c:pt>
                <c:pt idx="6">
                  <c:v>87.417500319999988</c:v>
                </c:pt>
                <c:pt idx="7">
                  <c:v>119.74600510999998</c:v>
                </c:pt>
                <c:pt idx="8">
                  <c:v>88.720129700000015</c:v>
                </c:pt>
                <c:pt idx="9">
                  <c:v>125.45657169</c:v>
                </c:pt>
                <c:pt idx="10">
                  <c:v>109.24314624000003</c:v>
                </c:pt>
                <c:pt idx="11">
                  <c:v>114.54166794</c:v>
                </c:pt>
              </c:numCache>
            </c:numRef>
          </c:val>
          <c:extLst>
            <c:ext xmlns:c16="http://schemas.microsoft.com/office/drawing/2014/chart" uri="{C3380CC4-5D6E-409C-BE32-E72D297353CC}">
              <c16:uniqueId val="{00000001-25D5-4FA5-8671-1EF6F823D2B0}"/>
            </c:ext>
          </c:extLst>
        </c:ser>
        <c:ser>
          <c:idx val="2"/>
          <c:order val="2"/>
          <c:tx>
            <c:strRef>
              <c:f>'45'!$F$5</c:f>
              <c:strCache>
                <c:ptCount val="1"/>
                <c:pt idx="0">
                  <c:v>OTHER</c:v>
                </c:pt>
              </c:strCache>
            </c:strRef>
          </c:tx>
          <c:spPr>
            <a:solidFill>
              <a:srgbClr val="BFBFBF"/>
            </a:solidFill>
            <a:ln>
              <a:solidFill>
                <a:srgbClr val="000000"/>
              </a:solidFill>
            </a:ln>
            <a:effectLst/>
          </c:spPr>
          <c:invertIfNegative val="0"/>
          <c:cat>
            <c:strRef>
              <c:f>'45'!$C$6:$C$17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'45'!$F$6:$F$17</c:f>
              <c:numCache>
                <c:formatCode>#,##0.0</c:formatCode>
                <c:ptCount val="12"/>
                <c:pt idx="0">
                  <c:v>24.584120849999994</c:v>
                </c:pt>
                <c:pt idx="1">
                  <c:v>26.965694029999998</c:v>
                </c:pt>
                <c:pt idx="2">
                  <c:v>38.850436120000005</c:v>
                </c:pt>
                <c:pt idx="3">
                  <c:v>63.166346329999996</c:v>
                </c:pt>
                <c:pt idx="4">
                  <c:v>75.185520600000018</c:v>
                </c:pt>
                <c:pt idx="5">
                  <c:v>121.83596617900001</c:v>
                </c:pt>
                <c:pt idx="6">
                  <c:v>113.31285854000001</c:v>
                </c:pt>
                <c:pt idx="7">
                  <c:v>118.10629509</c:v>
                </c:pt>
                <c:pt idx="8">
                  <c:v>105.11919244383333</c:v>
                </c:pt>
                <c:pt idx="9">
                  <c:v>76.951816219999998</c:v>
                </c:pt>
                <c:pt idx="10">
                  <c:v>112.31762345999999</c:v>
                </c:pt>
                <c:pt idx="11">
                  <c:v>164.95560134999999</c:v>
                </c:pt>
              </c:numCache>
            </c:numRef>
          </c:val>
          <c:extLst>
            <c:ext xmlns:c16="http://schemas.microsoft.com/office/drawing/2014/chart" uri="{C3380CC4-5D6E-409C-BE32-E72D297353CC}">
              <c16:uniqueId val="{00000002-25D5-4FA5-8671-1EF6F823D2B0}"/>
            </c:ext>
          </c:extLst>
        </c:ser>
        <c:ser>
          <c:idx val="3"/>
          <c:order val="3"/>
          <c:tx>
            <c:strRef>
              <c:f>'45'!$G$5</c:f>
              <c:strCache>
                <c:ptCount val="1"/>
                <c:pt idx="0">
                  <c:v>REFUNDS</c:v>
                </c:pt>
              </c:strCache>
            </c:strRef>
          </c:tx>
          <c:spPr>
            <a:solidFill>
              <a:schemeClr val="bg1"/>
            </a:solidFill>
            <a:ln>
              <a:solidFill>
                <a:srgbClr val="000000"/>
              </a:solidFill>
            </a:ln>
            <a:effectLst/>
          </c:spPr>
          <c:invertIfNegative val="0"/>
          <c:cat>
            <c:strRef>
              <c:f>'45'!$C$6:$C$17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'45'!$G$6:$G$17</c:f>
              <c:numCache>
                <c:formatCode>#,##0.0</c:formatCode>
                <c:ptCount val="12"/>
                <c:pt idx="0">
                  <c:v>26.615946999999998</c:v>
                </c:pt>
                <c:pt idx="1">
                  <c:v>36.442427539999997</c:v>
                </c:pt>
                <c:pt idx="2">
                  <c:v>46.078071939999987</c:v>
                </c:pt>
                <c:pt idx="3">
                  <c:v>75.808274899999986</c:v>
                </c:pt>
                <c:pt idx="4">
                  <c:v>60.721934840000003</c:v>
                </c:pt>
                <c:pt idx="5">
                  <c:v>48.189538019999993</c:v>
                </c:pt>
                <c:pt idx="6">
                  <c:v>48.854182689999995</c:v>
                </c:pt>
                <c:pt idx="7">
                  <c:v>56.163730659999999</c:v>
                </c:pt>
                <c:pt idx="8">
                  <c:v>81.127079879999997</c:v>
                </c:pt>
                <c:pt idx="9">
                  <c:v>70.022916769999995</c:v>
                </c:pt>
                <c:pt idx="10">
                  <c:v>57.408848542962978</c:v>
                </c:pt>
                <c:pt idx="11">
                  <c:v>200.6471511440744</c:v>
                </c:pt>
              </c:numCache>
            </c:numRef>
          </c:val>
          <c:extLst>
            <c:ext xmlns:c16="http://schemas.microsoft.com/office/drawing/2014/chart" uri="{C3380CC4-5D6E-409C-BE32-E72D297353CC}">
              <c16:uniqueId val="{00000003-25D5-4FA5-8671-1EF6F823D2B0}"/>
            </c:ext>
          </c:extLst>
        </c:ser>
        <c:dLbls>
          <c:showLegendKey val="0"/>
          <c:showVal val="0"/>
          <c:showCatName val="0"/>
          <c:showSerName val="0"/>
          <c:showPercent val="0"/>
          <c:showBubbleSize val="0"/>
        </c:dLbls>
        <c:gapWidth val="150"/>
        <c:overlap val="100"/>
        <c:axId val="721712944"/>
        <c:axId val="721709008"/>
      </c:barChart>
      <c:catAx>
        <c:axId val="7217129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Fiscal Year</a:t>
                </a:r>
              </a:p>
            </c:rich>
          </c:tx>
          <c:layout>
            <c:manualLayout>
              <c:xMode val="edge"/>
              <c:yMode val="edge"/>
              <c:x val="0.48128637146163183"/>
              <c:y val="0.946140581111571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21709008"/>
        <c:crossesAt val="0"/>
        <c:auto val="1"/>
        <c:lblAlgn val="ctr"/>
        <c:lblOffset val="100"/>
        <c:noMultiLvlLbl val="0"/>
      </c:catAx>
      <c:valAx>
        <c:axId val="721709008"/>
        <c:scaling>
          <c:orientation val="minMax"/>
          <c:max val="7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Millions</a:t>
                </a:r>
                <a:r>
                  <a:rPr lang="en-US" sz="1000" baseline="0"/>
                  <a:t> of Dollars</a:t>
                </a:r>
                <a:endParaRPr lang="en-US" sz="1000"/>
              </a:p>
            </c:rich>
          </c:tx>
          <c:layout>
            <c:manualLayout>
              <c:xMode val="edge"/>
              <c:yMode val="edge"/>
              <c:x val="2.285319598208119E-2"/>
              <c:y val="0.2883269273125705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21712944"/>
        <c:crosses val="autoZero"/>
        <c:crossBetween val="between"/>
      </c:valAx>
      <c:spPr>
        <a:noFill/>
        <a:ln>
          <a:noFill/>
        </a:ln>
        <a:effectLst/>
      </c:spPr>
    </c:plotArea>
    <c:legend>
      <c:legendPos val="b"/>
      <c:layout>
        <c:manualLayout>
          <c:xMode val="edge"/>
          <c:yMode val="edge"/>
          <c:x val="0.16215587102707052"/>
          <c:y val="0.10953097750198444"/>
          <c:w val="0.31049926240971709"/>
          <c:h val="0.1996845582492217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alibri" panose="020F0502020204030204" pitchFamily="34" charset="0"/>
                <a:ea typeface="+mn-ea"/>
                <a:cs typeface="Calibri" panose="020F0502020204030204" pitchFamily="34" charset="0"/>
              </a:defRPr>
            </a:pPr>
            <a:r>
              <a:rPr lang="en-US" sz="1400" b="1" i="0" u="none">
                <a:latin typeface="Calibri" panose="020F0502020204030204" pitchFamily="34" charset="0"/>
                <a:cs typeface="Calibri" panose="020F0502020204030204" pitchFamily="34" charset="0"/>
              </a:rPr>
              <a:t>ESTIMATED AND REGULAR SHARE OF TOTAL CNI PAYMENTS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en-US"/>
        </a:p>
      </c:txPr>
    </c:title>
    <c:autoTitleDeleted val="0"/>
    <c:plotArea>
      <c:layout>
        <c:manualLayout>
          <c:layoutTarget val="inner"/>
          <c:xMode val="edge"/>
          <c:yMode val="edge"/>
          <c:x val="0.11161361647975822"/>
          <c:y val="0.11397791773394454"/>
          <c:w val="0.86616416129801954"/>
          <c:h val="0.65846815258651181"/>
        </c:manualLayout>
      </c:layout>
      <c:barChart>
        <c:barDir val="col"/>
        <c:grouping val="stacked"/>
        <c:varyColors val="0"/>
        <c:ser>
          <c:idx val="0"/>
          <c:order val="0"/>
          <c:tx>
            <c:strRef>
              <c:f>'8'!$G$5</c:f>
              <c:strCache>
                <c:ptCount val="1"/>
                <c:pt idx="0">
                  <c:v>ESTIMATED</c:v>
                </c:pt>
              </c:strCache>
            </c:strRef>
          </c:tx>
          <c:spPr>
            <a:solidFill>
              <a:srgbClr val="003C7C"/>
            </a:solidFill>
            <a:ln>
              <a:solidFill>
                <a:schemeClr val="tx1"/>
              </a:solidFill>
            </a:ln>
            <a:effectLst/>
          </c:spPr>
          <c:invertIfNegative val="0"/>
          <c:cat>
            <c:strRef>
              <c:f>'8'!$F$6:$F$25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'8'!$G$6:$G$25</c:f>
              <c:numCache>
                <c:formatCode>#,##0.0</c:formatCode>
                <c:ptCount val="20"/>
                <c:pt idx="0">
                  <c:v>927.5</c:v>
                </c:pt>
                <c:pt idx="1">
                  <c:v>1114.4000000000001</c:v>
                </c:pt>
                <c:pt idx="2">
                  <c:v>1229.3</c:v>
                </c:pt>
                <c:pt idx="3">
                  <c:v>1456.4</c:v>
                </c:pt>
                <c:pt idx="4">
                  <c:v>1564.8</c:v>
                </c:pt>
                <c:pt idx="5">
                  <c:v>1524.1</c:v>
                </c:pt>
                <c:pt idx="6">
                  <c:v>1405.2</c:v>
                </c:pt>
                <c:pt idx="7">
                  <c:v>1204.279</c:v>
                </c:pt>
                <c:pt idx="8">
                  <c:v>1374.453</c:v>
                </c:pt>
                <c:pt idx="9">
                  <c:v>1414.7</c:v>
                </c:pt>
                <c:pt idx="10">
                  <c:v>1610.6679999999999</c:v>
                </c:pt>
                <c:pt idx="11">
                  <c:v>1630.8420000000001</c:v>
                </c:pt>
                <c:pt idx="12">
                  <c:v>1705.6</c:v>
                </c:pt>
                <c:pt idx="13">
                  <c:v>1673.5</c:v>
                </c:pt>
                <c:pt idx="14">
                  <c:v>1644.9</c:v>
                </c:pt>
                <c:pt idx="15">
                  <c:v>1810.2917169199998</c:v>
                </c:pt>
                <c:pt idx="16">
                  <c:v>2055.1990000000001</c:v>
                </c:pt>
                <c:pt idx="17">
                  <c:v>1884.6990000000001</c:v>
                </c:pt>
                <c:pt idx="18">
                  <c:v>2423.84121267</c:v>
                </c:pt>
                <c:pt idx="19">
                  <c:v>3278.13888516</c:v>
                </c:pt>
              </c:numCache>
            </c:numRef>
          </c:val>
          <c:extLst>
            <c:ext xmlns:c16="http://schemas.microsoft.com/office/drawing/2014/chart" uri="{C3380CC4-5D6E-409C-BE32-E72D297353CC}">
              <c16:uniqueId val="{00000000-9578-4283-8206-8AEC4BBBF4B5}"/>
            </c:ext>
          </c:extLst>
        </c:ser>
        <c:ser>
          <c:idx val="1"/>
          <c:order val="1"/>
          <c:tx>
            <c:strRef>
              <c:f>'8'!$H$5</c:f>
              <c:strCache>
                <c:ptCount val="1"/>
                <c:pt idx="0">
                  <c:v>REGULAR</c:v>
                </c:pt>
              </c:strCache>
            </c:strRef>
          </c:tx>
          <c:spPr>
            <a:solidFill>
              <a:srgbClr val="D59E0F"/>
            </a:solidFill>
            <a:ln>
              <a:solidFill>
                <a:schemeClr val="tx1"/>
              </a:solidFill>
            </a:ln>
            <a:effectLst/>
          </c:spPr>
          <c:invertIfNegative val="0"/>
          <c:cat>
            <c:strRef>
              <c:f>'8'!$F$6:$F$25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'8'!$H$6:$H$25</c:f>
              <c:numCache>
                <c:formatCode>#,##0.0</c:formatCode>
                <c:ptCount val="20"/>
                <c:pt idx="0">
                  <c:v>469.1</c:v>
                </c:pt>
                <c:pt idx="1">
                  <c:v>563.6</c:v>
                </c:pt>
                <c:pt idx="2">
                  <c:v>692.1</c:v>
                </c:pt>
                <c:pt idx="3">
                  <c:v>845.6</c:v>
                </c:pt>
                <c:pt idx="4">
                  <c:v>927.7</c:v>
                </c:pt>
                <c:pt idx="5">
                  <c:v>893.6</c:v>
                </c:pt>
                <c:pt idx="6">
                  <c:v>574.70000000000005</c:v>
                </c:pt>
                <c:pt idx="7">
                  <c:v>586.68399999999997</c:v>
                </c:pt>
                <c:pt idx="8">
                  <c:v>756.99800000000005</c:v>
                </c:pt>
                <c:pt idx="9">
                  <c:v>607.70000000000005</c:v>
                </c:pt>
                <c:pt idx="10">
                  <c:v>812.77300000000002</c:v>
                </c:pt>
                <c:pt idx="11">
                  <c:v>870.79300000000001</c:v>
                </c:pt>
                <c:pt idx="12">
                  <c:v>1105.9000000000001</c:v>
                </c:pt>
                <c:pt idx="13">
                  <c:v>1168.8</c:v>
                </c:pt>
                <c:pt idx="14">
                  <c:v>1106.5</c:v>
                </c:pt>
                <c:pt idx="15">
                  <c:v>1068.7320867999999</c:v>
                </c:pt>
                <c:pt idx="16">
                  <c:v>1342.3440000000001</c:v>
                </c:pt>
                <c:pt idx="17">
                  <c:v>942.18100000000004</c:v>
                </c:pt>
                <c:pt idx="18">
                  <c:v>1999.9178843000002</c:v>
                </c:pt>
                <c:pt idx="19">
                  <c:v>2044.9522905600002</c:v>
                </c:pt>
              </c:numCache>
            </c:numRef>
          </c:val>
          <c:extLst>
            <c:ext xmlns:c16="http://schemas.microsoft.com/office/drawing/2014/chart" uri="{C3380CC4-5D6E-409C-BE32-E72D297353CC}">
              <c16:uniqueId val="{00000001-9578-4283-8206-8AEC4BBBF4B5}"/>
            </c:ext>
          </c:extLst>
        </c:ser>
        <c:dLbls>
          <c:showLegendKey val="0"/>
          <c:showVal val="0"/>
          <c:showCatName val="0"/>
          <c:showSerName val="0"/>
          <c:showPercent val="0"/>
          <c:showBubbleSize val="0"/>
        </c:dLbls>
        <c:gapWidth val="32"/>
        <c:overlap val="100"/>
        <c:axId val="542459608"/>
        <c:axId val="542460592"/>
      </c:barChart>
      <c:lineChart>
        <c:grouping val="standard"/>
        <c:varyColors val="0"/>
        <c:ser>
          <c:idx val="2"/>
          <c:order val="2"/>
          <c:tx>
            <c:strRef>
              <c:f>'8'!$I$5</c:f>
              <c:strCache>
                <c:ptCount val="1"/>
                <c:pt idx="0">
                  <c:v>TOTAL</c:v>
                </c:pt>
              </c:strCache>
            </c:strRef>
          </c:tx>
          <c:spPr>
            <a:ln w="25400" cap="rnd">
              <a:noFill/>
              <a:round/>
            </a:ln>
            <a:effectLst/>
          </c:spPr>
          <c:marker>
            <c:symbol val="none"/>
          </c:marker>
          <c:cat>
            <c:strRef>
              <c:f>'8'!$F$6:$F$25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'8'!$I$6:$I$25</c:f>
              <c:numCache>
                <c:formatCode>#,##0.0</c:formatCode>
                <c:ptCount val="20"/>
                <c:pt idx="0">
                  <c:v>1396.6</c:v>
                </c:pt>
                <c:pt idx="1">
                  <c:v>1678</c:v>
                </c:pt>
                <c:pt idx="2">
                  <c:v>1921.4</c:v>
                </c:pt>
                <c:pt idx="3">
                  <c:v>2302</c:v>
                </c:pt>
                <c:pt idx="4">
                  <c:v>2492.5</c:v>
                </c:pt>
                <c:pt idx="5">
                  <c:v>2417.6999999999998</c:v>
                </c:pt>
                <c:pt idx="6">
                  <c:v>1979.9</c:v>
                </c:pt>
                <c:pt idx="7">
                  <c:v>1790.963</c:v>
                </c:pt>
                <c:pt idx="8">
                  <c:v>2131.451</c:v>
                </c:pt>
                <c:pt idx="9">
                  <c:v>2022.4010000000001</c:v>
                </c:pt>
                <c:pt idx="10">
                  <c:v>2423.4409999999998</c:v>
                </c:pt>
                <c:pt idx="11">
                  <c:v>2501.6350000000002</c:v>
                </c:pt>
                <c:pt idx="12">
                  <c:v>2811.5</c:v>
                </c:pt>
                <c:pt idx="13">
                  <c:v>2842.4</c:v>
                </c:pt>
                <c:pt idx="14">
                  <c:v>2751.5</c:v>
                </c:pt>
                <c:pt idx="15">
                  <c:v>2879.0238037200002</c:v>
                </c:pt>
                <c:pt idx="16">
                  <c:v>3397.5430000000001</c:v>
                </c:pt>
                <c:pt idx="17">
                  <c:v>2826.88</c:v>
                </c:pt>
                <c:pt idx="18">
                  <c:v>4423.7590969699995</c:v>
                </c:pt>
                <c:pt idx="19">
                  <c:v>5323.0911757200001</c:v>
                </c:pt>
              </c:numCache>
            </c:numRef>
          </c:val>
          <c:smooth val="0"/>
          <c:extLst>
            <c:ext xmlns:c16="http://schemas.microsoft.com/office/drawing/2014/chart" uri="{C3380CC4-5D6E-409C-BE32-E72D297353CC}">
              <c16:uniqueId val="{00000002-9578-4283-8206-8AEC4BBBF4B5}"/>
            </c:ext>
          </c:extLst>
        </c:ser>
        <c:ser>
          <c:idx val="3"/>
          <c:order val="3"/>
          <c:spPr>
            <a:ln w="25400" cap="rnd">
              <a:noFill/>
              <a:round/>
            </a:ln>
            <a:effectLst/>
          </c:spPr>
          <c:marker>
            <c:symbol val="none"/>
          </c:marker>
          <c:cat>
            <c:strRef>
              <c:f>'8'!$F$6:$F$25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Lit>
              <c:formatCode>General</c:formatCode>
              <c:ptCount val="1"/>
              <c:pt idx="0">
                <c:v>5323.0911757200001</c:v>
              </c:pt>
            </c:numLit>
          </c:val>
          <c:smooth val="0"/>
          <c:extLst>
            <c:ext xmlns:c16="http://schemas.microsoft.com/office/drawing/2014/chart" uri="{C3380CC4-5D6E-409C-BE32-E72D297353CC}">
              <c16:uniqueId val="{00000003-9578-4283-8206-8AEC4BBBF4B5}"/>
            </c:ext>
          </c:extLst>
        </c:ser>
        <c:dLbls>
          <c:showLegendKey val="0"/>
          <c:showVal val="0"/>
          <c:showCatName val="0"/>
          <c:showSerName val="0"/>
          <c:showPercent val="0"/>
          <c:showBubbleSize val="0"/>
        </c:dLbls>
        <c:marker val="1"/>
        <c:smooth val="0"/>
        <c:axId val="542459608"/>
        <c:axId val="542460592"/>
      </c:lineChart>
      <c:catAx>
        <c:axId val="5424596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a:t>
                </a:r>
                <a:r>
                  <a:rPr lang="en-US" baseline="0"/>
                  <a:t> Year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460592"/>
        <c:crosses val="autoZero"/>
        <c:auto val="1"/>
        <c:lblAlgn val="ctr"/>
        <c:lblOffset val="100"/>
        <c:noMultiLvlLbl val="0"/>
      </c:catAx>
      <c:valAx>
        <c:axId val="542460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a:t>
                </a:r>
                <a:r>
                  <a:rPr lang="en-US" baseline="0"/>
                  <a:t> of Dollars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42459608"/>
        <c:crosses val="autoZero"/>
        <c:crossBetween val="between"/>
      </c:valAx>
      <c:spPr>
        <a:noFill/>
        <a:ln>
          <a:noFill/>
        </a:ln>
        <a:effectLst/>
      </c:spPr>
    </c:plotArea>
    <c:legend>
      <c:legendPos val="l"/>
      <c:legendEntry>
        <c:idx val="2"/>
        <c:delete val="1"/>
      </c:legendEntry>
      <c:layout>
        <c:manualLayout>
          <c:xMode val="edge"/>
          <c:yMode val="edge"/>
          <c:x val="0.12121212121212122"/>
          <c:y val="0.11630222935455309"/>
          <c:w val="0.11231561113655711"/>
          <c:h val="0.1461049187033439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CNIT PAYMENTS</a:t>
            </a:r>
            <a:r>
              <a:rPr lang="en-US" b="1" baseline="0"/>
              <a:t> BY BUSINESS TYPE</a:t>
            </a:r>
            <a:r>
              <a:rPr lang="en-US" b="1"/>
              <a:t> (NAICS)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44429938361791349"/>
          <c:y val="5.8760268355053782E-2"/>
          <c:w val="0.50407957280085913"/>
          <c:h val="0.85992778348608656"/>
        </c:manualLayout>
      </c:layout>
      <c:barChart>
        <c:barDir val="bar"/>
        <c:grouping val="clustered"/>
        <c:varyColors val="0"/>
        <c:ser>
          <c:idx val="0"/>
          <c:order val="0"/>
          <c:tx>
            <c:strRef>
              <c:f>'9'!$D$5</c:f>
              <c:strCache>
                <c:ptCount val="1"/>
                <c:pt idx="0">
                  <c:v>2019-20</c:v>
                </c:pt>
              </c:strCache>
            </c:strRef>
          </c:tx>
          <c:spPr>
            <a:solidFill>
              <a:srgbClr val="003C7C"/>
            </a:solidFill>
            <a:ln>
              <a:solidFill>
                <a:schemeClr val="tx1"/>
              </a:solidFill>
            </a:ln>
            <a:effectLst/>
          </c:spPr>
          <c:invertIfNegative val="0"/>
          <c:cat>
            <c:strRef>
              <c:f>'9'!$C$6:$C$25</c:f>
              <c:strCache>
                <c:ptCount val="20"/>
                <c:pt idx="0">
                  <c:v>Agriculture, Forestry, Fishing and Hunting</c:v>
                </c:pt>
                <c:pt idx="1">
                  <c:v>Mining</c:v>
                </c:pt>
                <c:pt idx="2">
                  <c:v>Utilities</c:v>
                </c:pt>
                <c:pt idx="3">
                  <c:v>Construction</c:v>
                </c:pt>
                <c:pt idx="4">
                  <c:v>Manufacturing</c:v>
                </c:pt>
                <c:pt idx="5">
                  <c:v>Wholesale Trade</c:v>
                </c:pt>
                <c:pt idx="6">
                  <c:v>Retail Trade</c:v>
                </c:pt>
                <c:pt idx="7">
                  <c:v>Transportation and Warehousing</c:v>
                </c:pt>
                <c:pt idx="8">
                  <c:v>Information</c:v>
                </c:pt>
                <c:pt idx="9">
                  <c:v>Finance and Insurance</c:v>
                </c:pt>
                <c:pt idx="10">
                  <c:v>Real Estate and Rental and Leasing</c:v>
                </c:pt>
                <c:pt idx="11">
                  <c:v>Professional, Scientific, and Technical Services</c:v>
                </c:pt>
                <c:pt idx="12">
                  <c:v>Management of Companies and Enterprises</c:v>
                </c:pt>
                <c:pt idx="13">
                  <c:v>Administrative and Support Services</c:v>
                </c:pt>
                <c:pt idx="14">
                  <c:v>Educational Services</c:v>
                </c:pt>
                <c:pt idx="15">
                  <c:v>Health Care and Social Assistance</c:v>
                </c:pt>
                <c:pt idx="16">
                  <c:v>Arts, Entertainment, and Recreation</c:v>
                </c:pt>
                <c:pt idx="17">
                  <c:v>Accommodation and Food Services</c:v>
                </c:pt>
                <c:pt idx="18">
                  <c:v>Other Services</c:v>
                </c:pt>
                <c:pt idx="19">
                  <c:v>Not Classified</c:v>
                </c:pt>
              </c:strCache>
            </c:strRef>
          </c:cat>
          <c:val>
            <c:numRef>
              <c:f>'9'!$D$6:$D$25</c:f>
              <c:numCache>
                <c:formatCode>#,##0.0</c:formatCode>
                <c:ptCount val="20"/>
                <c:pt idx="0">
                  <c:v>3.1</c:v>
                </c:pt>
                <c:pt idx="1">
                  <c:v>21.5</c:v>
                </c:pt>
                <c:pt idx="2">
                  <c:v>108.5</c:v>
                </c:pt>
                <c:pt idx="3">
                  <c:v>74.099999999999994</c:v>
                </c:pt>
                <c:pt idx="4">
                  <c:v>392.9</c:v>
                </c:pt>
                <c:pt idx="5">
                  <c:v>507.8</c:v>
                </c:pt>
                <c:pt idx="6">
                  <c:v>256.89999999999998</c:v>
                </c:pt>
                <c:pt idx="7">
                  <c:v>142.19999999999999</c:v>
                </c:pt>
                <c:pt idx="8">
                  <c:v>270.39999999999998</c:v>
                </c:pt>
                <c:pt idx="9">
                  <c:v>335</c:v>
                </c:pt>
                <c:pt idx="10">
                  <c:v>73.900000000000006</c:v>
                </c:pt>
                <c:pt idx="11">
                  <c:v>231</c:v>
                </c:pt>
                <c:pt idx="12">
                  <c:v>91</c:v>
                </c:pt>
                <c:pt idx="13">
                  <c:v>50.3</c:v>
                </c:pt>
                <c:pt idx="14">
                  <c:v>3.8</c:v>
                </c:pt>
                <c:pt idx="15">
                  <c:v>58</c:v>
                </c:pt>
                <c:pt idx="16">
                  <c:v>9.1999999999999993</c:v>
                </c:pt>
                <c:pt idx="17">
                  <c:v>43.5</c:v>
                </c:pt>
                <c:pt idx="18">
                  <c:v>58.2</c:v>
                </c:pt>
                <c:pt idx="19">
                  <c:v>95.7</c:v>
                </c:pt>
              </c:numCache>
            </c:numRef>
          </c:val>
          <c:extLst>
            <c:ext xmlns:c16="http://schemas.microsoft.com/office/drawing/2014/chart" uri="{C3380CC4-5D6E-409C-BE32-E72D297353CC}">
              <c16:uniqueId val="{00000000-3083-4BBF-9AE2-452FD8D47264}"/>
            </c:ext>
          </c:extLst>
        </c:ser>
        <c:ser>
          <c:idx val="1"/>
          <c:order val="1"/>
          <c:tx>
            <c:strRef>
              <c:f>'9'!$E$5</c:f>
              <c:strCache>
                <c:ptCount val="1"/>
                <c:pt idx="0">
                  <c:v>2020-21</c:v>
                </c:pt>
              </c:strCache>
            </c:strRef>
          </c:tx>
          <c:spPr>
            <a:solidFill>
              <a:srgbClr val="D59E0F"/>
            </a:solidFill>
            <a:ln>
              <a:solidFill>
                <a:schemeClr val="tx1"/>
              </a:solidFill>
            </a:ln>
            <a:effectLst/>
          </c:spPr>
          <c:invertIfNegative val="0"/>
          <c:cat>
            <c:strRef>
              <c:f>'9'!$C$6:$C$25</c:f>
              <c:strCache>
                <c:ptCount val="20"/>
                <c:pt idx="0">
                  <c:v>Agriculture, Forestry, Fishing and Hunting</c:v>
                </c:pt>
                <c:pt idx="1">
                  <c:v>Mining</c:v>
                </c:pt>
                <c:pt idx="2">
                  <c:v>Utilities</c:v>
                </c:pt>
                <c:pt idx="3">
                  <c:v>Construction</c:v>
                </c:pt>
                <c:pt idx="4">
                  <c:v>Manufacturing</c:v>
                </c:pt>
                <c:pt idx="5">
                  <c:v>Wholesale Trade</c:v>
                </c:pt>
                <c:pt idx="6">
                  <c:v>Retail Trade</c:v>
                </c:pt>
                <c:pt idx="7">
                  <c:v>Transportation and Warehousing</c:v>
                </c:pt>
                <c:pt idx="8">
                  <c:v>Information</c:v>
                </c:pt>
                <c:pt idx="9">
                  <c:v>Finance and Insurance</c:v>
                </c:pt>
                <c:pt idx="10">
                  <c:v>Real Estate and Rental and Leasing</c:v>
                </c:pt>
                <c:pt idx="11">
                  <c:v>Professional, Scientific, and Technical Services</c:v>
                </c:pt>
                <c:pt idx="12">
                  <c:v>Management of Companies and Enterprises</c:v>
                </c:pt>
                <c:pt idx="13">
                  <c:v>Administrative and Support Services</c:v>
                </c:pt>
                <c:pt idx="14">
                  <c:v>Educational Services</c:v>
                </c:pt>
                <c:pt idx="15">
                  <c:v>Health Care and Social Assistance</c:v>
                </c:pt>
                <c:pt idx="16">
                  <c:v>Arts, Entertainment, and Recreation</c:v>
                </c:pt>
                <c:pt idx="17">
                  <c:v>Accommodation and Food Services</c:v>
                </c:pt>
                <c:pt idx="18">
                  <c:v>Other Services</c:v>
                </c:pt>
                <c:pt idx="19">
                  <c:v>Not Classified</c:v>
                </c:pt>
              </c:strCache>
            </c:strRef>
          </c:cat>
          <c:val>
            <c:numRef>
              <c:f>'9'!$E$6:$E$25</c:f>
              <c:numCache>
                <c:formatCode>#,##0.0</c:formatCode>
                <c:ptCount val="20"/>
                <c:pt idx="0">
                  <c:v>11.3</c:v>
                </c:pt>
                <c:pt idx="1">
                  <c:v>67.900000000000006</c:v>
                </c:pt>
                <c:pt idx="2">
                  <c:v>138.5</c:v>
                </c:pt>
                <c:pt idx="3">
                  <c:v>108.2</c:v>
                </c:pt>
                <c:pt idx="4">
                  <c:v>624.29999999999995</c:v>
                </c:pt>
                <c:pt idx="5">
                  <c:v>727.7</c:v>
                </c:pt>
                <c:pt idx="6">
                  <c:v>448.5</c:v>
                </c:pt>
                <c:pt idx="7">
                  <c:v>212.2</c:v>
                </c:pt>
                <c:pt idx="8">
                  <c:v>435.7</c:v>
                </c:pt>
                <c:pt idx="9">
                  <c:v>621.9</c:v>
                </c:pt>
                <c:pt idx="10">
                  <c:v>101.7</c:v>
                </c:pt>
                <c:pt idx="11">
                  <c:v>321.60000000000002</c:v>
                </c:pt>
                <c:pt idx="12">
                  <c:v>134.30000000000001</c:v>
                </c:pt>
                <c:pt idx="13">
                  <c:v>86.5</c:v>
                </c:pt>
                <c:pt idx="14">
                  <c:v>4.9000000000000004</c:v>
                </c:pt>
                <c:pt idx="15">
                  <c:v>98.9</c:v>
                </c:pt>
                <c:pt idx="16">
                  <c:v>11.1</c:v>
                </c:pt>
                <c:pt idx="17">
                  <c:v>84.4</c:v>
                </c:pt>
                <c:pt idx="18">
                  <c:v>103.8</c:v>
                </c:pt>
                <c:pt idx="19">
                  <c:v>80.5</c:v>
                </c:pt>
              </c:numCache>
            </c:numRef>
          </c:val>
          <c:extLst>
            <c:ext xmlns:c16="http://schemas.microsoft.com/office/drawing/2014/chart" uri="{C3380CC4-5D6E-409C-BE32-E72D297353CC}">
              <c16:uniqueId val="{00000001-3083-4BBF-9AE2-452FD8D47264}"/>
            </c:ext>
          </c:extLst>
        </c:ser>
        <c:ser>
          <c:idx val="2"/>
          <c:order val="2"/>
          <c:tx>
            <c:strRef>
              <c:f>'9'!$F$5</c:f>
              <c:strCache>
                <c:ptCount val="1"/>
                <c:pt idx="0">
                  <c:v>2021-22</c:v>
                </c:pt>
              </c:strCache>
            </c:strRef>
          </c:tx>
          <c:spPr>
            <a:solidFill>
              <a:schemeClr val="accent3"/>
            </a:solidFill>
            <a:ln>
              <a:solidFill>
                <a:schemeClr val="tx1"/>
              </a:solidFill>
            </a:ln>
            <a:effectLst/>
          </c:spPr>
          <c:invertIfNegative val="0"/>
          <c:cat>
            <c:strRef>
              <c:f>'9'!$C$6:$C$25</c:f>
              <c:strCache>
                <c:ptCount val="20"/>
                <c:pt idx="0">
                  <c:v>Agriculture, Forestry, Fishing and Hunting</c:v>
                </c:pt>
                <c:pt idx="1">
                  <c:v>Mining</c:v>
                </c:pt>
                <c:pt idx="2">
                  <c:v>Utilities</c:v>
                </c:pt>
                <c:pt idx="3">
                  <c:v>Construction</c:v>
                </c:pt>
                <c:pt idx="4">
                  <c:v>Manufacturing</c:v>
                </c:pt>
                <c:pt idx="5">
                  <c:v>Wholesale Trade</c:v>
                </c:pt>
                <c:pt idx="6">
                  <c:v>Retail Trade</c:v>
                </c:pt>
                <c:pt idx="7">
                  <c:v>Transportation and Warehousing</c:v>
                </c:pt>
                <c:pt idx="8">
                  <c:v>Information</c:v>
                </c:pt>
                <c:pt idx="9">
                  <c:v>Finance and Insurance</c:v>
                </c:pt>
                <c:pt idx="10">
                  <c:v>Real Estate and Rental and Leasing</c:v>
                </c:pt>
                <c:pt idx="11">
                  <c:v>Professional, Scientific, and Technical Services</c:v>
                </c:pt>
                <c:pt idx="12">
                  <c:v>Management of Companies and Enterprises</c:v>
                </c:pt>
                <c:pt idx="13">
                  <c:v>Administrative and Support Services</c:v>
                </c:pt>
                <c:pt idx="14">
                  <c:v>Educational Services</c:v>
                </c:pt>
                <c:pt idx="15">
                  <c:v>Health Care and Social Assistance</c:v>
                </c:pt>
                <c:pt idx="16">
                  <c:v>Arts, Entertainment, and Recreation</c:v>
                </c:pt>
                <c:pt idx="17">
                  <c:v>Accommodation and Food Services</c:v>
                </c:pt>
                <c:pt idx="18">
                  <c:v>Other Services</c:v>
                </c:pt>
                <c:pt idx="19">
                  <c:v>Not Classified</c:v>
                </c:pt>
              </c:strCache>
            </c:strRef>
          </c:cat>
          <c:val>
            <c:numRef>
              <c:f>'9'!$F$6:$F$25</c:f>
              <c:numCache>
                <c:formatCode>#,##0.0</c:formatCode>
                <c:ptCount val="20"/>
                <c:pt idx="0">
                  <c:v>18.7</c:v>
                </c:pt>
                <c:pt idx="1">
                  <c:v>172.5</c:v>
                </c:pt>
                <c:pt idx="2">
                  <c:v>122.6</c:v>
                </c:pt>
                <c:pt idx="3">
                  <c:v>100.7</c:v>
                </c:pt>
                <c:pt idx="4">
                  <c:v>773.5</c:v>
                </c:pt>
                <c:pt idx="5">
                  <c:v>918.9</c:v>
                </c:pt>
                <c:pt idx="6">
                  <c:v>584.6</c:v>
                </c:pt>
                <c:pt idx="7">
                  <c:v>204.4</c:v>
                </c:pt>
                <c:pt idx="8">
                  <c:v>431.3</c:v>
                </c:pt>
                <c:pt idx="9">
                  <c:v>652.79999999999995</c:v>
                </c:pt>
                <c:pt idx="10">
                  <c:v>118.3</c:v>
                </c:pt>
                <c:pt idx="11">
                  <c:v>380.3</c:v>
                </c:pt>
                <c:pt idx="12">
                  <c:v>309.3</c:v>
                </c:pt>
                <c:pt idx="13">
                  <c:v>121.8</c:v>
                </c:pt>
                <c:pt idx="14">
                  <c:v>11.3</c:v>
                </c:pt>
                <c:pt idx="15">
                  <c:v>104.3</c:v>
                </c:pt>
                <c:pt idx="16">
                  <c:v>23.3</c:v>
                </c:pt>
                <c:pt idx="17">
                  <c:v>77.2</c:v>
                </c:pt>
                <c:pt idx="18">
                  <c:v>98.6</c:v>
                </c:pt>
                <c:pt idx="19">
                  <c:v>98.7</c:v>
                </c:pt>
              </c:numCache>
            </c:numRef>
          </c:val>
          <c:extLst>
            <c:ext xmlns:c16="http://schemas.microsoft.com/office/drawing/2014/chart" uri="{C3380CC4-5D6E-409C-BE32-E72D297353CC}">
              <c16:uniqueId val="{00000002-3083-4BBF-9AE2-452FD8D47264}"/>
            </c:ext>
          </c:extLst>
        </c:ser>
        <c:dLbls>
          <c:showLegendKey val="0"/>
          <c:showVal val="0"/>
          <c:showCatName val="0"/>
          <c:showSerName val="0"/>
          <c:showPercent val="0"/>
          <c:showBubbleSize val="0"/>
        </c:dLbls>
        <c:gapWidth val="219"/>
        <c:axId val="507082680"/>
        <c:axId val="507080712"/>
      </c:barChart>
      <c:catAx>
        <c:axId val="507082680"/>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507080712"/>
        <c:crosses val="autoZero"/>
        <c:auto val="1"/>
        <c:lblAlgn val="ctr"/>
        <c:lblOffset val="100"/>
        <c:noMultiLvlLbl val="0"/>
      </c:catAx>
      <c:valAx>
        <c:axId val="507080712"/>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layout>
            <c:manualLayout>
              <c:xMode val="edge"/>
              <c:yMode val="edge"/>
              <c:x val="0.65945998870960587"/>
              <c:y val="0.954934855334903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082680"/>
        <c:crosses val="autoZero"/>
        <c:crossBetween val="between"/>
      </c:valAx>
      <c:spPr>
        <a:noFill/>
        <a:ln>
          <a:noFill/>
        </a:ln>
        <a:effectLst/>
      </c:spPr>
    </c:plotArea>
    <c:legend>
      <c:legendPos val="b"/>
      <c:layout>
        <c:manualLayout>
          <c:xMode val="edge"/>
          <c:yMode val="edge"/>
          <c:x val="0.59889517067924414"/>
          <c:y val="0.12393508851553431"/>
          <c:w val="0.34974061160891179"/>
          <c:h val="2.97818079642163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SHARE</a:t>
            </a:r>
            <a:r>
              <a:rPr lang="en-US" baseline="0"/>
              <a:t> OF CNIT FILERS BY LIABILITY SIZE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49037416020129"/>
          <c:y val="0.1393836903419767"/>
          <c:w val="0.85063550678580124"/>
          <c:h val="0.66039674860259157"/>
        </c:manualLayout>
      </c:layout>
      <c:barChart>
        <c:barDir val="col"/>
        <c:grouping val="percentStacked"/>
        <c:varyColors val="0"/>
        <c:ser>
          <c:idx val="0"/>
          <c:order val="0"/>
          <c:tx>
            <c:strRef>
              <c:f>'10'!$C$7</c:f>
              <c:strCache>
                <c:ptCount val="1"/>
                <c:pt idx="0">
                  <c:v>$0 </c:v>
                </c:pt>
              </c:strCache>
            </c:strRef>
          </c:tx>
          <c:spPr>
            <a:solidFill>
              <a:srgbClr val="003C7C"/>
            </a:solidFill>
            <a:ln>
              <a:solidFill>
                <a:schemeClr val="tx1"/>
              </a:solidFill>
            </a:ln>
            <a:effectLst/>
          </c:spPr>
          <c:invertIfNegative val="0"/>
          <c:cat>
            <c:numRef>
              <c:f>'10'!$D$6:$H$6</c:f>
              <c:numCache>
                <c:formatCode>General</c:formatCode>
                <c:ptCount val="5"/>
                <c:pt idx="0">
                  <c:v>2015</c:v>
                </c:pt>
                <c:pt idx="1">
                  <c:v>2016</c:v>
                </c:pt>
                <c:pt idx="2">
                  <c:v>2017</c:v>
                </c:pt>
                <c:pt idx="3">
                  <c:v>2018</c:v>
                </c:pt>
                <c:pt idx="4">
                  <c:v>2019</c:v>
                </c:pt>
              </c:numCache>
            </c:numRef>
          </c:cat>
          <c:val>
            <c:numRef>
              <c:f>'10'!$D$7:$H$7</c:f>
              <c:numCache>
                <c:formatCode>#,##0</c:formatCode>
                <c:ptCount val="5"/>
                <c:pt idx="0">
                  <c:v>94228</c:v>
                </c:pt>
                <c:pt idx="1">
                  <c:v>79863</c:v>
                </c:pt>
                <c:pt idx="2">
                  <c:v>56624</c:v>
                </c:pt>
                <c:pt idx="3">
                  <c:v>52378</c:v>
                </c:pt>
                <c:pt idx="4">
                  <c:v>52890</c:v>
                </c:pt>
              </c:numCache>
            </c:numRef>
          </c:val>
          <c:extLst>
            <c:ext xmlns:c16="http://schemas.microsoft.com/office/drawing/2014/chart" uri="{C3380CC4-5D6E-409C-BE32-E72D297353CC}">
              <c16:uniqueId val="{00000000-71D7-4248-85E0-D487A1394BDB}"/>
            </c:ext>
          </c:extLst>
        </c:ser>
        <c:ser>
          <c:idx val="1"/>
          <c:order val="1"/>
          <c:tx>
            <c:strRef>
              <c:f>'10'!$C$8</c:f>
              <c:strCache>
                <c:ptCount val="1"/>
                <c:pt idx="0">
                  <c:v>$1 - $10,000</c:v>
                </c:pt>
              </c:strCache>
            </c:strRef>
          </c:tx>
          <c:spPr>
            <a:solidFill>
              <a:srgbClr val="D59E0F"/>
            </a:solidFill>
            <a:ln>
              <a:solidFill>
                <a:schemeClr val="tx1"/>
              </a:solidFill>
            </a:ln>
            <a:effectLst/>
          </c:spPr>
          <c:invertIfNegative val="0"/>
          <c:cat>
            <c:numRef>
              <c:f>'10'!$D$6:$H$6</c:f>
              <c:numCache>
                <c:formatCode>General</c:formatCode>
                <c:ptCount val="5"/>
                <c:pt idx="0">
                  <c:v>2015</c:v>
                </c:pt>
                <c:pt idx="1">
                  <c:v>2016</c:v>
                </c:pt>
                <c:pt idx="2">
                  <c:v>2017</c:v>
                </c:pt>
                <c:pt idx="3">
                  <c:v>2018</c:v>
                </c:pt>
                <c:pt idx="4">
                  <c:v>2019</c:v>
                </c:pt>
              </c:numCache>
            </c:numRef>
          </c:cat>
          <c:val>
            <c:numRef>
              <c:f>'10'!$D$8:$H$8</c:f>
              <c:numCache>
                <c:formatCode>#,##0</c:formatCode>
                <c:ptCount val="5"/>
                <c:pt idx="0">
                  <c:v>21112</c:v>
                </c:pt>
                <c:pt idx="1">
                  <c:v>20904</c:v>
                </c:pt>
                <c:pt idx="2">
                  <c:v>29998</c:v>
                </c:pt>
                <c:pt idx="3">
                  <c:v>29379</c:v>
                </c:pt>
                <c:pt idx="4">
                  <c:v>28135</c:v>
                </c:pt>
              </c:numCache>
            </c:numRef>
          </c:val>
          <c:extLst>
            <c:ext xmlns:c16="http://schemas.microsoft.com/office/drawing/2014/chart" uri="{C3380CC4-5D6E-409C-BE32-E72D297353CC}">
              <c16:uniqueId val="{00000001-71D7-4248-85E0-D487A1394BDB}"/>
            </c:ext>
          </c:extLst>
        </c:ser>
        <c:ser>
          <c:idx val="2"/>
          <c:order val="2"/>
          <c:tx>
            <c:strRef>
              <c:f>'10'!$C$9</c:f>
              <c:strCache>
                <c:ptCount val="1"/>
                <c:pt idx="0">
                  <c:v>$10,001 - $100,000</c:v>
                </c:pt>
              </c:strCache>
            </c:strRef>
          </c:tx>
          <c:spPr>
            <a:solidFill>
              <a:schemeClr val="bg1"/>
            </a:solidFill>
            <a:ln>
              <a:solidFill>
                <a:schemeClr val="tx1"/>
              </a:solidFill>
            </a:ln>
            <a:effectLst/>
          </c:spPr>
          <c:invertIfNegative val="0"/>
          <c:cat>
            <c:numRef>
              <c:f>'10'!$D$6:$H$6</c:f>
              <c:numCache>
                <c:formatCode>General</c:formatCode>
                <c:ptCount val="5"/>
                <c:pt idx="0">
                  <c:v>2015</c:v>
                </c:pt>
                <c:pt idx="1">
                  <c:v>2016</c:v>
                </c:pt>
                <c:pt idx="2">
                  <c:v>2017</c:v>
                </c:pt>
                <c:pt idx="3">
                  <c:v>2018</c:v>
                </c:pt>
                <c:pt idx="4">
                  <c:v>2019</c:v>
                </c:pt>
              </c:numCache>
            </c:numRef>
          </c:cat>
          <c:val>
            <c:numRef>
              <c:f>'10'!$D$9:$H$9</c:f>
              <c:numCache>
                <c:formatCode>#,##0</c:formatCode>
                <c:ptCount val="5"/>
                <c:pt idx="0">
                  <c:v>6080</c:v>
                </c:pt>
                <c:pt idx="1">
                  <c:v>5993</c:v>
                </c:pt>
                <c:pt idx="2">
                  <c:v>7515</c:v>
                </c:pt>
                <c:pt idx="3">
                  <c:v>8493</c:v>
                </c:pt>
                <c:pt idx="4">
                  <c:v>8287</c:v>
                </c:pt>
              </c:numCache>
            </c:numRef>
          </c:val>
          <c:extLst>
            <c:ext xmlns:c16="http://schemas.microsoft.com/office/drawing/2014/chart" uri="{C3380CC4-5D6E-409C-BE32-E72D297353CC}">
              <c16:uniqueId val="{00000002-71D7-4248-85E0-D487A1394BDB}"/>
            </c:ext>
          </c:extLst>
        </c:ser>
        <c:ser>
          <c:idx val="3"/>
          <c:order val="3"/>
          <c:tx>
            <c:strRef>
              <c:f>'10'!$C$10</c:f>
              <c:strCache>
                <c:ptCount val="1"/>
                <c:pt idx="0">
                  <c:v>&gt;$100,000</c:v>
                </c:pt>
              </c:strCache>
            </c:strRef>
          </c:tx>
          <c:spPr>
            <a:solidFill>
              <a:srgbClr val="BFBFBF"/>
            </a:solidFill>
            <a:ln>
              <a:solidFill>
                <a:schemeClr val="tx1"/>
              </a:solidFill>
            </a:ln>
            <a:effectLst/>
          </c:spPr>
          <c:invertIfNegative val="0"/>
          <c:cat>
            <c:numRef>
              <c:f>'10'!$D$6:$H$6</c:f>
              <c:numCache>
                <c:formatCode>General</c:formatCode>
                <c:ptCount val="5"/>
                <c:pt idx="0">
                  <c:v>2015</c:v>
                </c:pt>
                <c:pt idx="1">
                  <c:v>2016</c:v>
                </c:pt>
                <c:pt idx="2">
                  <c:v>2017</c:v>
                </c:pt>
                <c:pt idx="3">
                  <c:v>2018</c:v>
                </c:pt>
                <c:pt idx="4">
                  <c:v>2019</c:v>
                </c:pt>
              </c:numCache>
            </c:numRef>
          </c:cat>
          <c:val>
            <c:numRef>
              <c:f>'10'!$D$10:$H$10</c:f>
              <c:numCache>
                <c:formatCode>#,##0</c:formatCode>
                <c:ptCount val="5"/>
                <c:pt idx="0">
                  <c:v>2649</c:v>
                </c:pt>
                <c:pt idx="1">
                  <c:v>2653</c:v>
                </c:pt>
                <c:pt idx="2">
                  <c:v>2929</c:v>
                </c:pt>
                <c:pt idx="3">
                  <c:v>3523</c:v>
                </c:pt>
                <c:pt idx="4">
                  <c:v>3353</c:v>
                </c:pt>
              </c:numCache>
            </c:numRef>
          </c:val>
          <c:extLst>
            <c:ext xmlns:c16="http://schemas.microsoft.com/office/drawing/2014/chart" uri="{C3380CC4-5D6E-409C-BE32-E72D297353CC}">
              <c16:uniqueId val="{00000003-71D7-4248-85E0-D487A1394BDB}"/>
            </c:ext>
          </c:extLst>
        </c:ser>
        <c:dLbls>
          <c:showLegendKey val="0"/>
          <c:showVal val="0"/>
          <c:showCatName val="0"/>
          <c:showSerName val="0"/>
          <c:showPercent val="0"/>
          <c:showBubbleSize val="0"/>
        </c:dLbls>
        <c:gapWidth val="150"/>
        <c:overlap val="100"/>
        <c:axId val="642544232"/>
        <c:axId val="642553088"/>
      </c:barChart>
      <c:catAx>
        <c:axId val="6425442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Tax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553088"/>
        <c:crosses val="autoZero"/>
        <c:auto val="1"/>
        <c:lblAlgn val="ctr"/>
        <c:lblOffset val="100"/>
        <c:noMultiLvlLbl val="0"/>
      </c:catAx>
      <c:valAx>
        <c:axId val="642553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Share of CNIT filers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544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SHARE</a:t>
            </a:r>
            <a:r>
              <a:rPr lang="en-US" baseline="0"/>
              <a:t> OF CNIT LIABILITIES BY LIABILITY SIZE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49037416020129"/>
          <c:y val="0.1393836903419767"/>
          <c:w val="0.85063550678580124"/>
          <c:h val="0.66039674860259157"/>
        </c:manualLayout>
      </c:layout>
      <c:barChart>
        <c:barDir val="col"/>
        <c:grouping val="percentStacked"/>
        <c:varyColors val="0"/>
        <c:ser>
          <c:idx val="1"/>
          <c:order val="1"/>
          <c:tx>
            <c:strRef>
              <c:f>'10'!$C$16</c:f>
              <c:strCache>
                <c:ptCount val="1"/>
                <c:pt idx="0">
                  <c:v>$1 - $10,000</c:v>
                </c:pt>
              </c:strCache>
            </c:strRef>
          </c:tx>
          <c:spPr>
            <a:solidFill>
              <a:srgbClr val="D59E0F"/>
            </a:solidFill>
            <a:ln>
              <a:solidFill>
                <a:schemeClr val="tx1"/>
              </a:solidFill>
            </a:ln>
            <a:effectLst/>
          </c:spPr>
          <c:invertIfNegative val="0"/>
          <c:cat>
            <c:numRef>
              <c:f>'10'!$D$6:$H$6</c:f>
              <c:numCache>
                <c:formatCode>General</c:formatCode>
                <c:ptCount val="5"/>
                <c:pt idx="0">
                  <c:v>2015</c:v>
                </c:pt>
                <c:pt idx="1">
                  <c:v>2016</c:v>
                </c:pt>
                <c:pt idx="2">
                  <c:v>2017</c:v>
                </c:pt>
                <c:pt idx="3">
                  <c:v>2018</c:v>
                </c:pt>
                <c:pt idx="4">
                  <c:v>2019</c:v>
                </c:pt>
              </c:numCache>
            </c:numRef>
          </c:cat>
          <c:val>
            <c:numRef>
              <c:f>'10'!$D$16:$H$16</c:f>
              <c:numCache>
                <c:formatCode>#,##0.0</c:formatCode>
                <c:ptCount val="5"/>
                <c:pt idx="0">
                  <c:v>42.369183999999997</c:v>
                </c:pt>
                <c:pt idx="1">
                  <c:v>41.919929000000003</c:v>
                </c:pt>
                <c:pt idx="2">
                  <c:v>55.632344000000003</c:v>
                </c:pt>
                <c:pt idx="3">
                  <c:v>56.018732</c:v>
                </c:pt>
                <c:pt idx="4">
                  <c:v>53.658017000000001</c:v>
                </c:pt>
              </c:numCache>
            </c:numRef>
          </c:val>
          <c:extLst>
            <c:ext xmlns:c16="http://schemas.microsoft.com/office/drawing/2014/chart" uri="{C3380CC4-5D6E-409C-BE32-E72D297353CC}">
              <c16:uniqueId val="{00000000-6FC5-4C16-B913-DB752D4EB1E0}"/>
            </c:ext>
          </c:extLst>
        </c:ser>
        <c:ser>
          <c:idx val="2"/>
          <c:order val="2"/>
          <c:tx>
            <c:strRef>
              <c:f>'10'!$C$17</c:f>
              <c:strCache>
                <c:ptCount val="1"/>
                <c:pt idx="0">
                  <c:v>$10,001 - $100,000</c:v>
                </c:pt>
              </c:strCache>
            </c:strRef>
          </c:tx>
          <c:spPr>
            <a:solidFill>
              <a:srgbClr val="FFFFFF"/>
            </a:solidFill>
            <a:ln>
              <a:solidFill>
                <a:schemeClr val="tx1"/>
              </a:solidFill>
            </a:ln>
            <a:effectLst/>
          </c:spPr>
          <c:invertIfNegative val="0"/>
          <c:cat>
            <c:numRef>
              <c:f>'10'!$D$6:$H$6</c:f>
              <c:numCache>
                <c:formatCode>General</c:formatCode>
                <c:ptCount val="5"/>
                <c:pt idx="0">
                  <c:v>2015</c:v>
                </c:pt>
                <c:pt idx="1">
                  <c:v>2016</c:v>
                </c:pt>
                <c:pt idx="2">
                  <c:v>2017</c:v>
                </c:pt>
                <c:pt idx="3">
                  <c:v>2018</c:v>
                </c:pt>
                <c:pt idx="4">
                  <c:v>2019</c:v>
                </c:pt>
              </c:numCache>
            </c:numRef>
          </c:cat>
          <c:val>
            <c:numRef>
              <c:f>'10'!$D$17:$H$17</c:f>
              <c:numCache>
                <c:formatCode>#,##0.0</c:formatCode>
                <c:ptCount val="5"/>
                <c:pt idx="0">
                  <c:v>207.99258699999999</c:v>
                </c:pt>
                <c:pt idx="1">
                  <c:v>205.383579</c:v>
                </c:pt>
                <c:pt idx="2">
                  <c:v>254.66262800000001</c:v>
                </c:pt>
                <c:pt idx="3">
                  <c:v>287.47776800000003</c:v>
                </c:pt>
                <c:pt idx="4">
                  <c:v>282.28829899999999</c:v>
                </c:pt>
              </c:numCache>
            </c:numRef>
          </c:val>
          <c:extLst>
            <c:ext xmlns:c16="http://schemas.microsoft.com/office/drawing/2014/chart" uri="{C3380CC4-5D6E-409C-BE32-E72D297353CC}">
              <c16:uniqueId val="{00000001-6FC5-4C16-B913-DB752D4EB1E0}"/>
            </c:ext>
          </c:extLst>
        </c:ser>
        <c:ser>
          <c:idx val="3"/>
          <c:order val="3"/>
          <c:tx>
            <c:strRef>
              <c:f>'10'!$C$18</c:f>
              <c:strCache>
                <c:ptCount val="1"/>
                <c:pt idx="0">
                  <c:v>&gt;$100,000</c:v>
                </c:pt>
              </c:strCache>
            </c:strRef>
          </c:tx>
          <c:spPr>
            <a:solidFill>
              <a:srgbClr val="BFBFBF"/>
            </a:solidFill>
            <a:ln>
              <a:solidFill>
                <a:schemeClr val="tx1"/>
              </a:solidFill>
            </a:ln>
            <a:effectLst/>
          </c:spPr>
          <c:invertIfNegative val="0"/>
          <c:cat>
            <c:numRef>
              <c:f>'10'!$D$6:$H$6</c:f>
              <c:numCache>
                <c:formatCode>General</c:formatCode>
                <c:ptCount val="5"/>
                <c:pt idx="0">
                  <c:v>2015</c:v>
                </c:pt>
                <c:pt idx="1">
                  <c:v>2016</c:v>
                </c:pt>
                <c:pt idx="2">
                  <c:v>2017</c:v>
                </c:pt>
                <c:pt idx="3">
                  <c:v>2018</c:v>
                </c:pt>
                <c:pt idx="4">
                  <c:v>2019</c:v>
                </c:pt>
              </c:numCache>
            </c:numRef>
          </c:cat>
          <c:val>
            <c:numRef>
              <c:f>'10'!$D$18:$H$18</c:f>
              <c:numCache>
                <c:formatCode>#,##0.0</c:formatCode>
                <c:ptCount val="5"/>
                <c:pt idx="0">
                  <c:v>2292.5634930000001</c:v>
                </c:pt>
                <c:pt idx="1">
                  <c:v>2345.8845580000002</c:v>
                </c:pt>
                <c:pt idx="2">
                  <c:v>2285.1370860000002</c:v>
                </c:pt>
                <c:pt idx="3">
                  <c:v>2957.088456</c:v>
                </c:pt>
                <c:pt idx="4">
                  <c:v>2656.1265159999998</c:v>
                </c:pt>
              </c:numCache>
            </c:numRef>
          </c:val>
          <c:extLst>
            <c:ext xmlns:c16="http://schemas.microsoft.com/office/drawing/2014/chart" uri="{C3380CC4-5D6E-409C-BE32-E72D297353CC}">
              <c16:uniqueId val="{00000002-6FC5-4C16-B913-DB752D4EB1E0}"/>
            </c:ext>
          </c:extLst>
        </c:ser>
        <c:dLbls>
          <c:showLegendKey val="0"/>
          <c:showVal val="0"/>
          <c:showCatName val="0"/>
          <c:showSerName val="0"/>
          <c:showPercent val="0"/>
          <c:showBubbleSize val="0"/>
        </c:dLbls>
        <c:gapWidth val="150"/>
        <c:overlap val="100"/>
        <c:axId val="642544232"/>
        <c:axId val="642553088"/>
        <c:extLst>
          <c:ext xmlns:c15="http://schemas.microsoft.com/office/drawing/2012/chart" uri="{02D57815-91ED-43cb-92C2-25804820EDAC}">
            <c15:filteredBarSeries>
              <c15:ser>
                <c:idx val="0"/>
                <c:order val="0"/>
                <c:tx>
                  <c:strRef>
                    <c:extLst>
                      <c:ext uri="{02D57815-91ED-43cb-92C2-25804820EDAC}">
                        <c15:formulaRef>
                          <c15:sqref>'10'!$C$15</c15:sqref>
                        </c15:formulaRef>
                      </c:ext>
                    </c:extLst>
                    <c:strCache>
                      <c:ptCount val="1"/>
                      <c:pt idx="0">
                        <c:v>$0 </c:v>
                      </c:pt>
                    </c:strCache>
                  </c:strRef>
                </c:tx>
                <c:spPr>
                  <a:solidFill>
                    <a:srgbClr val="003C7C"/>
                  </a:solidFill>
                  <a:ln>
                    <a:noFill/>
                  </a:ln>
                  <a:effectLst/>
                </c:spPr>
                <c:invertIfNegative val="0"/>
                <c:cat>
                  <c:numRef>
                    <c:extLst>
                      <c:ext uri="{02D57815-91ED-43cb-92C2-25804820EDAC}">
                        <c15:formulaRef>
                          <c15:sqref>'10'!$D$6:$H$6</c15:sqref>
                        </c15:formulaRef>
                      </c:ext>
                    </c:extLst>
                    <c:numCache>
                      <c:formatCode>General</c:formatCode>
                      <c:ptCount val="5"/>
                      <c:pt idx="0">
                        <c:v>2015</c:v>
                      </c:pt>
                      <c:pt idx="1">
                        <c:v>2016</c:v>
                      </c:pt>
                      <c:pt idx="2">
                        <c:v>2017</c:v>
                      </c:pt>
                      <c:pt idx="3">
                        <c:v>2018</c:v>
                      </c:pt>
                      <c:pt idx="4">
                        <c:v>2019</c:v>
                      </c:pt>
                    </c:numCache>
                  </c:numRef>
                </c:cat>
                <c:val>
                  <c:numRef>
                    <c:extLst>
                      <c:ext uri="{02D57815-91ED-43cb-92C2-25804820EDAC}">
                        <c15:formulaRef>
                          <c15:sqref>'10'!$D$15:$H$15</c15:sqref>
                        </c15:formulaRef>
                      </c:ext>
                    </c:extLst>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3-6FC5-4C16-B913-DB752D4EB1E0}"/>
                  </c:ext>
                </c:extLst>
              </c15:ser>
            </c15:filteredBarSeries>
          </c:ext>
        </c:extLst>
      </c:barChart>
      <c:catAx>
        <c:axId val="6425442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Tax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553088"/>
        <c:crosses val="autoZero"/>
        <c:auto val="1"/>
        <c:lblAlgn val="ctr"/>
        <c:lblOffset val="100"/>
        <c:noMultiLvlLbl val="0"/>
      </c:catAx>
      <c:valAx>
        <c:axId val="642553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Share of CNIT liabilities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544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r>
              <a:rPr lang="en-US" sz="1400" b="1" i="0" u="none" strike="noStrike" baseline="0">
                <a:effectLst/>
              </a:rPr>
              <a:t>BUSINESS FILERS BY TYPE AND TAX YEAR</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'11'!$D$5</c:f>
              <c:strCache>
                <c:ptCount val="1"/>
                <c:pt idx="0">
                  <c:v>C CORP</c:v>
                </c:pt>
              </c:strCache>
            </c:strRef>
          </c:tx>
          <c:spPr>
            <a:solidFill>
              <a:srgbClr val="003C7C"/>
            </a:solidFill>
            <a:ln>
              <a:solidFill>
                <a:schemeClr val="tx1"/>
              </a:solidFill>
            </a:ln>
            <a:effectLst/>
          </c:spPr>
          <c:invertIfNegative val="0"/>
          <c:cat>
            <c:numRef>
              <c:f>'11'!$C$6:$C$15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'11'!$D$6:$D$15</c:f>
              <c:numCache>
                <c:formatCode>#,##0</c:formatCode>
                <c:ptCount val="10"/>
                <c:pt idx="0">
                  <c:v>108861</c:v>
                </c:pt>
                <c:pt idx="1">
                  <c:v>113909</c:v>
                </c:pt>
                <c:pt idx="2">
                  <c:v>116744</c:v>
                </c:pt>
                <c:pt idx="3">
                  <c:v>117681</c:v>
                </c:pt>
                <c:pt idx="4">
                  <c:v>122660</c:v>
                </c:pt>
                <c:pt idx="5">
                  <c:v>124069</c:v>
                </c:pt>
                <c:pt idx="6">
                  <c:v>109413</c:v>
                </c:pt>
                <c:pt idx="7">
                  <c:v>96737</c:v>
                </c:pt>
                <c:pt idx="8">
                  <c:v>93161</c:v>
                </c:pt>
                <c:pt idx="9">
                  <c:v>91929</c:v>
                </c:pt>
              </c:numCache>
            </c:numRef>
          </c:val>
          <c:extLst>
            <c:ext xmlns:c16="http://schemas.microsoft.com/office/drawing/2014/chart" uri="{C3380CC4-5D6E-409C-BE32-E72D297353CC}">
              <c16:uniqueId val="{00000000-29D2-45DA-A77A-F0B5BDD395FD}"/>
            </c:ext>
          </c:extLst>
        </c:ser>
        <c:ser>
          <c:idx val="1"/>
          <c:order val="1"/>
          <c:tx>
            <c:strRef>
              <c:f>'11'!$E$5</c:f>
              <c:strCache>
                <c:ptCount val="1"/>
                <c:pt idx="0">
                  <c:v>S CORP</c:v>
                </c:pt>
              </c:strCache>
            </c:strRef>
          </c:tx>
          <c:spPr>
            <a:solidFill>
              <a:srgbClr val="D59E0F"/>
            </a:solidFill>
            <a:ln>
              <a:solidFill>
                <a:schemeClr val="tx1"/>
              </a:solidFill>
            </a:ln>
            <a:effectLst/>
          </c:spPr>
          <c:invertIfNegative val="0"/>
          <c:cat>
            <c:numRef>
              <c:f>'11'!$C$6:$C$15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'11'!$E$6:$E$15</c:f>
              <c:numCache>
                <c:formatCode>#,##0</c:formatCode>
                <c:ptCount val="10"/>
                <c:pt idx="0">
                  <c:v>164745</c:v>
                </c:pt>
                <c:pt idx="1">
                  <c:v>169451</c:v>
                </c:pt>
                <c:pt idx="2">
                  <c:v>171710</c:v>
                </c:pt>
                <c:pt idx="3">
                  <c:v>174238</c:v>
                </c:pt>
                <c:pt idx="4">
                  <c:v>179419</c:v>
                </c:pt>
                <c:pt idx="5">
                  <c:v>182176</c:v>
                </c:pt>
                <c:pt idx="6">
                  <c:v>185018</c:v>
                </c:pt>
                <c:pt idx="7">
                  <c:v>189194</c:v>
                </c:pt>
                <c:pt idx="8">
                  <c:v>192102</c:v>
                </c:pt>
                <c:pt idx="9">
                  <c:v>197547</c:v>
                </c:pt>
              </c:numCache>
            </c:numRef>
          </c:val>
          <c:extLst>
            <c:ext xmlns:c16="http://schemas.microsoft.com/office/drawing/2014/chart" uri="{C3380CC4-5D6E-409C-BE32-E72D297353CC}">
              <c16:uniqueId val="{00000001-29D2-45DA-A77A-F0B5BDD395FD}"/>
            </c:ext>
          </c:extLst>
        </c:ser>
        <c:ser>
          <c:idx val="2"/>
          <c:order val="2"/>
          <c:tx>
            <c:strRef>
              <c:f>'11'!$F$5</c:f>
              <c:strCache>
                <c:ptCount val="1"/>
                <c:pt idx="0">
                  <c:v>LLC</c:v>
                </c:pt>
              </c:strCache>
            </c:strRef>
          </c:tx>
          <c:spPr>
            <a:solidFill>
              <a:srgbClr val="A5A5A5"/>
            </a:solidFill>
            <a:ln>
              <a:solidFill>
                <a:schemeClr val="tx1"/>
              </a:solidFill>
            </a:ln>
            <a:effectLst/>
          </c:spPr>
          <c:invertIfNegative val="0"/>
          <c:cat>
            <c:numRef>
              <c:f>'11'!$C$6:$C$15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'11'!$F$6:$F$15</c:f>
              <c:numCache>
                <c:formatCode>#,##0</c:formatCode>
                <c:ptCount val="10"/>
                <c:pt idx="0">
                  <c:v>66126</c:v>
                </c:pt>
                <c:pt idx="1">
                  <c:v>72408</c:v>
                </c:pt>
                <c:pt idx="2">
                  <c:v>78089</c:v>
                </c:pt>
                <c:pt idx="3">
                  <c:v>83645</c:v>
                </c:pt>
                <c:pt idx="4">
                  <c:v>90814</c:v>
                </c:pt>
                <c:pt idx="5">
                  <c:v>97773</c:v>
                </c:pt>
                <c:pt idx="6">
                  <c:v>102500</c:v>
                </c:pt>
                <c:pt idx="7">
                  <c:v>108888</c:v>
                </c:pt>
                <c:pt idx="8">
                  <c:v>114705</c:v>
                </c:pt>
                <c:pt idx="9">
                  <c:v>121703</c:v>
                </c:pt>
              </c:numCache>
            </c:numRef>
          </c:val>
          <c:extLst>
            <c:ext xmlns:c16="http://schemas.microsoft.com/office/drawing/2014/chart" uri="{C3380CC4-5D6E-409C-BE32-E72D297353CC}">
              <c16:uniqueId val="{00000002-29D2-45DA-A77A-F0B5BDD395FD}"/>
            </c:ext>
          </c:extLst>
        </c:ser>
        <c:ser>
          <c:idx val="3"/>
          <c:order val="3"/>
          <c:tx>
            <c:strRef>
              <c:f>'11'!$G$5</c:f>
              <c:strCache>
                <c:ptCount val="1"/>
                <c:pt idx="0">
                  <c:v>PARTNERSHIP</c:v>
                </c:pt>
              </c:strCache>
            </c:strRef>
          </c:tx>
          <c:spPr>
            <a:solidFill>
              <a:schemeClr val="bg1"/>
            </a:solidFill>
            <a:ln>
              <a:solidFill>
                <a:sysClr val="windowText" lastClr="000000"/>
              </a:solidFill>
            </a:ln>
            <a:effectLst/>
          </c:spPr>
          <c:invertIfNegative val="0"/>
          <c:dPt>
            <c:idx val="7"/>
            <c:invertIfNegative val="0"/>
            <c:bubble3D val="0"/>
            <c:spPr>
              <a:solidFill>
                <a:schemeClr val="bg1"/>
              </a:solidFill>
              <a:ln>
                <a:solidFill>
                  <a:sysClr val="windowText" lastClr="000000"/>
                </a:solidFill>
              </a:ln>
              <a:effectLst/>
            </c:spPr>
            <c:extLst>
              <c:ext xmlns:c16="http://schemas.microsoft.com/office/drawing/2014/chart" uri="{C3380CC4-5D6E-409C-BE32-E72D297353CC}">
                <c16:uniqueId val="{00000004-29D2-45DA-A77A-F0B5BDD395FD}"/>
              </c:ext>
            </c:extLst>
          </c:dPt>
          <c:cat>
            <c:numRef>
              <c:f>'11'!$C$6:$C$15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'11'!$G$6:$G$15</c:f>
              <c:numCache>
                <c:formatCode>#,##0</c:formatCode>
                <c:ptCount val="10"/>
                <c:pt idx="0">
                  <c:v>78511</c:v>
                </c:pt>
                <c:pt idx="1">
                  <c:v>79650</c:v>
                </c:pt>
                <c:pt idx="2">
                  <c:v>80563</c:v>
                </c:pt>
                <c:pt idx="3">
                  <c:v>80409</c:v>
                </c:pt>
                <c:pt idx="4">
                  <c:v>81455</c:v>
                </c:pt>
                <c:pt idx="5">
                  <c:v>82031</c:v>
                </c:pt>
                <c:pt idx="6">
                  <c:v>82897</c:v>
                </c:pt>
                <c:pt idx="7">
                  <c:v>83372</c:v>
                </c:pt>
                <c:pt idx="8">
                  <c:v>82778</c:v>
                </c:pt>
                <c:pt idx="9">
                  <c:v>83563</c:v>
                </c:pt>
              </c:numCache>
            </c:numRef>
          </c:val>
          <c:extLst>
            <c:ext xmlns:c16="http://schemas.microsoft.com/office/drawing/2014/chart" uri="{C3380CC4-5D6E-409C-BE32-E72D297353CC}">
              <c16:uniqueId val="{00000005-29D2-45DA-A77A-F0B5BDD395FD}"/>
            </c:ext>
          </c:extLst>
        </c:ser>
        <c:dLbls>
          <c:showLegendKey val="0"/>
          <c:showVal val="0"/>
          <c:showCatName val="0"/>
          <c:showSerName val="0"/>
          <c:showPercent val="0"/>
          <c:showBubbleSize val="0"/>
        </c:dLbls>
        <c:gapWidth val="150"/>
        <c:overlap val="100"/>
        <c:axId val="734627360"/>
        <c:axId val="734634248"/>
      </c:barChart>
      <c:catAx>
        <c:axId val="734627360"/>
        <c:scaling>
          <c:orientation val="minMax"/>
        </c:scaling>
        <c:delete val="0"/>
        <c:axPos val="b"/>
        <c:majorGridlines>
          <c:spPr>
            <a:ln w="9525" cap="flat" cmpd="sng" algn="ctr">
              <a:no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734634248"/>
        <c:crosses val="autoZero"/>
        <c:auto val="1"/>
        <c:lblAlgn val="ctr"/>
        <c:lblOffset val="100"/>
        <c:noMultiLvlLbl val="0"/>
      </c:catAx>
      <c:valAx>
        <c:axId val="734634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ln>
                      <a:noFill/>
                    </a:ln>
                    <a:solidFill>
                      <a:schemeClr val="tx1">
                        <a:lumMod val="65000"/>
                        <a:lumOff val="35000"/>
                      </a:schemeClr>
                    </a:solidFill>
                    <a:latin typeface="+mn-lt"/>
                    <a:ea typeface="+mn-ea"/>
                    <a:cs typeface="+mn-cs"/>
                  </a:defRPr>
                </a:pPr>
                <a:r>
                  <a:rPr lang="en-US"/>
                  <a:t>Number</a:t>
                </a:r>
                <a:r>
                  <a:rPr lang="en-US" baseline="0"/>
                  <a:t> of Filers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ln>
                    <a:noFill/>
                  </a:ln>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734627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n>
            <a:noFill/>
          </a:ln>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CASH COLLECTIONS BY SECTOR</a:t>
            </a:r>
            <a:r>
              <a:rPr lang="en-US" sz="1400" b="0" i="0" u="none" strike="noStrike" baseline="0"/>
              <a:t> </a:t>
            </a:r>
            <a:endParaRPr lang="en-US" b="1"/>
          </a:p>
        </c:rich>
      </c:tx>
      <c:overlay val="0"/>
      <c:spPr>
        <a:noFill/>
        <a:ln>
          <a:noFill/>
        </a:ln>
        <a:effectLst/>
      </c:spPr>
    </c:title>
    <c:autoTitleDeleted val="0"/>
    <c:plotArea>
      <c:layout>
        <c:manualLayout>
          <c:layoutTarget val="inner"/>
          <c:xMode val="edge"/>
          <c:yMode val="edge"/>
          <c:x val="0.1224142558022944"/>
          <c:y val="0.11004693583949002"/>
          <c:w val="0.82957710342386981"/>
          <c:h val="0.71232825604874483"/>
        </c:manualLayout>
      </c:layout>
      <c:barChart>
        <c:barDir val="col"/>
        <c:grouping val="stacked"/>
        <c:varyColors val="0"/>
        <c:ser>
          <c:idx val="0"/>
          <c:order val="0"/>
          <c:tx>
            <c:strRef>
              <c:f>'12'!$G$5</c:f>
              <c:strCache>
                <c:ptCount val="1"/>
                <c:pt idx="0">
                  <c:v>ELECTRIC</c:v>
                </c:pt>
              </c:strCache>
            </c:strRef>
          </c:tx>
          <c:spPr>
            <a:solidFill>
              <a:srgbClr val="003C7C"/>
            </a:solidFill>
            <a:ln>
              <a:solidFill>
                <a:schemeClr val="tx1"/>
              </a:solidFill>
            </a:ln>
            <a:effectLst/>
          </c:spPr>
          <c:invertIfNegative val="0"/>
          <c:cat>
            <c:strRef>
              <c:f>'12'!$F$6:$F$25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'12'!$G$6:$G$25</c:f>
              <c:numCache>
                <c:formatCode>#,##0.0</c:formatCode>
                <c:ptCount val="20"/>
                <c:pt idx="0">
                  <c:v>678.31700000000001</c:v>
                </c:pt>
                <c:pt idx="1">
                  <c:v>662.97</c:v>
                </c:pt>
                <c:pt idx="2">
                  <c:v>676.38300000000004</c:v>
                </c:pt>
                <c:pt idx="3">
                  <c:v>711.726</c:v>
                </c:pt>
                <c:pt idx="4">
                  <c:v>775.86400000000003</c:v>
                </c:pt>
                <c:pt idx="5">
                  <c:v>785.53599999999994</c:v>
                </c:pt>
                <c:pt idx="6">
                  <c:v>872.65700000000004</c:v>
                </c:pt>
                <c:pt idx="7">
                  <c:v>817.82500000000005</c:v>
                </c:pt>
                <c:pt idx="8">
                  <c:v>783.12400000000002</c:v>
                </c:pt>
                <c:pt idx="9">
                  <c:v>890.62300000000005</c:v>
                </c:pt>
                <c:pt idx="10">
                  <c:v>854.62800000000004</c:v>
                </c:pt>
                <c:pt idx="11">
                  <c:v>835.279</c:v>
                </c:pt>
                <c:pt idx="12">
                  <c:v>861.97900000000004</c:v>
                </c:pt>
                <c:pt idx="13">
                  <c:v>907.19399999999996</c:v>
                </c:pt>
                <c:pt idx="14">
                  <c:v>863.12800000000004</c:v>
                </c:pt>
                <c:pt idx="15">
                  <c:v>788.44399999999996</c:v>
                </c:pt>
                <c:pt idx="16">
                  <c:v>906.92399999999998</c:v>
                </c:pt>
                <c:pt idx="17">
                  <c:v>821.71799999999996</c:v>
                </c:pt>
                <c:pt idx="18">
                  <c:v>761.72445975000016</c:v>
                </c:pt>
                <c:pt idx="19">
                  <c:v>809.05632150999998</c:v>
                </c:pt>
              </c:numCache>
            </c:numRef>
          </c:val>
          <c:extLst>
            <c:ext xmlns:c16="http://schemas.microsoft.com/office/drawing/2014/chart" uri="{C3380CC4-5D6E-409C-BE32-E72D297353CC}">
              <c16:uniqueId val="{00000000-E39F-4FFE-8B59-6359934B275B}"/>
            </c:ext>
          </c:extLst>
        </c:ser>
        <c:ser>
          <c:idx val="1"/>
          <c:order val="1"/>
          <c:tx>
            <c:strRef>
              <c:f>'12'!$H$5</c:f>
              <c:strCache>
                <c:ptCount val="1"/>
                <c:pt idx="0">
                  <c:v>TELECOM</c:v>
                </c:pt>
              </c:strCache>
            </c:strRef>
          </c:tx>
          <c:spPr>
            <a:solidFill>
              <a:srgbClr val="D59E0F"/>
            </a:solidFill>
            <a:ln>
              <a:solidFill>
                <a:schemeClr val="tx1"/>
              </a:solidFill>
            </a:ln>
            <a:effectLst/>
          </c:spPr>
          <c:invertIfNegative val="0"/>
          <c:cat>
            <c:strRef>
              <c:f>'12'!$F$6:$F$25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'12'!$H$6:$H$25</c:f>
              <c:numCache>
                <c:formatCode>#,##0.0</c:formatCode>
                <c:ptCount val="20"/>
                <c:pt idx="0">
                  <c:v>169.16</c:v>
                </c:pt>
                <c:pt idx="1">
                  <c:v>350.52499999999998</c:v>
                </c:pt>
                <c:pt idx="2">
                  <c:v>451.47399999999999</c:v>
                </c:pt>
                <c:pt idx="3">
                  <c:v>439.65100000000001</c:v>
                </c:pt>
                <c:pt idx="4">
                  <c:v>518.11800000000005</c:v>
                </c:pt>
                <c:pt idx="5">
                  <c:v>563.26300000000003</c:v>
                </c:pt>
                <c:pt idx="6">
                  <c:v>504.92</c:v>
                </c:pt>
                <c:pt idx="7">
                  <c:v>471.072</c:v>
                </c:pt>
                <c:pt idx="8">
                  <c:v>443.96899999999999</c:v>
                </c:pt>
                <c:pt idx="9">
                  <c:v>441.55799999999999</c:v>
                </c:pt>
                <c:pt idx="10">
                  <c:v>454.40100000000001</c:v>
                </c:pt>
                <c:pt idx="11">
                  <c:v>448.13600000000002</c:v>
                </c:pt>
                <c:pt idx="12">
                  <c:v>403.666</c:v>
                </c:pt>
                <c:pt idx="13">
                  <c:v>399.37900000000002</c:v>
                </c:pt>
                <c:pt idx="14">
                  <c:v>370.26499999999999</c:v>
                </c:pt>
                <c:pt idx="15">
                  <c:v>364.596</c:v>
                </c:pt>
                <c:pt idx="16">
                  <c:v>344.49</c:v>
                </c:pt>
                <c:pt idx="17">
                  <c:v>285.21600000000001</c:v>
                </c:pt>
                <c:pt idx="18">
                  <c:v>231.14406855999999</c:v>
                </c:pt>
                <c:pt idx="19">
                  <c:v>216.64651475000002</c:v>
                </c:pt>
              </c:numCache>
            </c:numRef>
          </c:val>
          <c:extLst>
            <c:ext xmlns:c16="http://schemas.microsoft.com/office/drawing/2014/chart" uri="{C3380CC4-5D6E-409C-BE32-E72D297353CC}">
              <c16:uniqueId val="{00000001-E39F-4FFE-8B59-6359934B275B}"/>
            </c:ext>
          </c:extLst>
        </c:ser>
        <c:ser>
          <c:idx val="2"/>
          <c:order val="2"/>
          <c:tx>
            <c:strRef>
              <c:f>'12'!$I$5</c:f>
              <c:strCache>
                <c:ptCount val="1"/>
                <c:pt idx="0">
                  <c:v>OTHER</c:v>
                </c:pt>
              </c:strCache>
            </c:strRef>
          </c:tx>
          <c:spPr>
            <a:solidFill>
              <a:schemeClr val="accent3"/>
            </a:solidFill>
            <a:ln>
              <a:solidFill>
                <a:sysClr val="windowText" lastClr="000000"/>
              </a:solidFill>
            </a:ln>
            <a:effectLst/>
          </c:spPr>
          <c:invertIfNegative val="0"/>
          <c:cat>
            <c:strRef>
              <c:f>'12'!$F$6:$F$25</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'12'!$I$6:$I$25</c:f>
              <c:numCache>
                <c:formatCode>#,##0.0</c:formatCode>
                <c:ptCount val="20"/>
                <c:pt idx="0">
                  <c:v>2.9380000000000002</c:v>
                </c:pt>
                <c:pt idx="1">
                  <c:v>3.145</c:v>
                </c:pt>
                <c:pt idx="2">
                  <c:v>3.4379999999999997</c:v>
                </c:pt>
                <c:pt idx="3">
                  <c:v>4.7079999999999993</c:v>
                </c:pt>
                <c:pt idx="4">
                  <c:v>5.1879999999999997</c:v>
                </c:pt>
                <c:pt idx="5">
                  <c:v>6.1420000000000003</c:v>
                </c:pt>
                <c:pt idx="6">
                  <c:v>5.3999999999999995</c:v>
                </c:pt>
                <c:pt idx="7">
                  <c:v>3.476</c:v>
                </c:pt>
                <c:pt idx="8">
                  <c:v>3.4289999999999998</c:v>
                </c:pt>
                <c:pt idx="9">
                  <c:v>4.3179999999999996</c:v>
                </c:pt>
                <c:pt idx="10">
                  <c:v>3.226</c:v>
                </c:pt>
                <c:pt idx="11">
                  <c:v>1.4770000000000001</c:v>
                </c:pt>
                <c:pt idx="12">
                  <c:v>2.427</c:v>
                </c:pt>
                <c:pt idx="13">
                  <c:v>3.556</c:v>
                </c:pt>
                <c:pt idx="14">
                  <c:v>2.5499999999999998</c:v>
                </c:pt>
                <c:pt idx="15">
                  <c:v>1.9690000000000001</c:v>
                </c:pt>
                <c:pt idx="16">
                  <c:v>3.9569999999999999</c:v>
                </c:pt>
                <c:pt idx="17">
                  <c:v>2.4039999999999999</c:v>
                </c:pt>
                <c:pt idx="18">
                  <c:v>1.5</c:v>
                </c:pt>
                <c:pt idx="19">
                  <c:v>1.20591172</c:v>
                </c:pt>
              </c:numCache>
            </c:numRef>
          </c:val>
          <c:extLst>
            <c:ext xmlns:c16="http://schemas.microsoft.com/office/drawing/2014/chart" uri="{C3380CC4-5D6E-409C-BE32-E72D297353CC}">
              <c16:uniqueId val="{00000002-E39F-4FFE-8B59-6359934B275B}"/>
            </c:ext>
          </c:extLst>
        </c:ser>
        <c:dLbls>
          <c:showLegendKey val="0"/>
          <c:showVal val="0"/>
          <c:showCatName val="0"/>
          <c:showSerName val="0"/>
          <c:showPercent val="0"/>
          <c:showBubbleSize val="0"/>
        </c:dLbls>
        <c:gapWidth val="150"/>
        <c:overlap val="100"/>
        <c:axId val="577657336"/>
        <c:axId val="577662256"/>
      </c:barChart>
      <c:catAx>
        <c:axId val="5776573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 Year</a:t>
                </a:r>
              </a:p>
            </c:rich>
          </c:tx>
          <c:overlay val="0"/>
          <c:spPr>
            <a:noFill/>
            <a:ln>
              <a:noFill/>
            </a:ln>
            <a:effectLst/>
          </c:sp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62256"/>
        <c:crosses val="autoZero"/>
        <c:auto val="1"/>
        <c:lblAlgn val="ctr"/>
        <c:lblOffset val="100"/>
        <c:noMultiLvlLbl val="0"/>
      </c:catAx>
      <c:valAx>
        <c:axId val="57766225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 of</a:t>
                </a:r>
                <a:r>
                  <a:rPr lang="en-US" baseline="0"/>
                  <a:t> Dollars</a:t>
                </a:r>
                <a:endParaRPr lang="en-US"/>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57336"/>
        <c:crosses val="autoZero"/>
        <c:crossBetween val="between"/>
      </c:valAx>
    </c:plotArea>
    <c:legend>
      <c:legendPos val="t"/>
      <c:layout>
        <c:manualLayout>
          <c:xMode val="edge"/>
          <c:yMode val="edge"/>
          <c:x val="0.13259709061791006"/>
          <c:y val="0.13042752891428808"/>
          <c:w val="0.28027151267108563"/>
          <c:h val="5.10786715074230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7.xml"/><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6.xml"/></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8.xml"/></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9.xml"/></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0.xml"/></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1.xml"/></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2.xml"/></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image" Target="../media/image1.png"/><Relationship Id="rId1" Type="http://schemas.openxmlformats.org/officeDocument/2006/relationships/chart" Target="../charts/chart23.xml"/></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5.xml"/></Relationships>
</file>

<file path=xl/drawings/_rels/drawing3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6.xml"/></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7.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8.xml"/></Relationships>
</file>

<file path=xl/drawings/_rels/drawing4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9.xml"/></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0.xml"/></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52</xdr:row>
      <xdr:rowOff>152400</xdr:rowOff>
    </xdr:from>
    <xdr:to>
      <xdr:col>1</xdr:col>
      <xdr:colOff>123825</xdr:colOff>
      <xdr:row>55</xdr:row>
      <xdr:rowOff>104775</xdr:rowOff>
    </xdr:to>
    <xdr:pic>
      <xdr:nvPicPr>
        <xdr:cNvPr id="2" name="Picture 1" descr="Revenue-rgb">
          <a:extLst>
            <a:ext uri="{FF2B5EF4-FFF2-40B4-BE49-F238E27FC236}">
              <a16:creationId xmlns:a16="http://schemas.microsoft.com/office/drawing/2014/main" id="{83F3F91C-3B46-40AD-A276-7C335FE08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0582275"/>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xdr:colOff>
      <xdr:row>3</xdr:row>
      <xdr:rowOff>194310</xdr:rowOff>
    </xdr:from>
    <xdr:to>
      <xdr:col>1</xdr:col>
      <xdr:colOff>0</xdr:colOff>
      <xdr:row>21</xdr:row>
      <xdr:rowOff>7620</xdr:rowOff>
    </xdr:to>
    <xdr:graphicFrame macro="">
      <xdr:nvGraphicFramePr>
        <xdr:cNvPr id="2" name="Chart 1">
          <a:extLst>
            <a:ext uri="{FF2B5EF4-FFF2-40B4-BE49-F238E27FC236}">
              <a16:creationId xmlns:a16="http://schemas.microsoft.com/office/drawing/2014/main" id="{59129549-963D-4F92-AF7E-65164C4B24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0</xdr:rowOff>
    </xdr:from>
    <xdr:to>
      <xdr:col>0</xdr:col>
      <xdr:colOff>5711190</xdr:colOff>
      <xdr:row>39</xdr:row>
      <xdr:rowOff>11430</xdr:rowOff>
    </xdr:to>
    <xdr:graphicFrame macro="">
      <xdr:nvGraphicFramePr>
        <xdr:cNvPr id="3" name="Chart 2">
          <a:extLst>
            <a:ext uri="{FF2B5EF4-FFF2-40B4-BE49-F238E27FC236}">
              <a16:creationId xmlns:a16="http://schemas.microsoft.com/office/drawing/2014/main" id="{CC59DF8B-12F1-4E99-8597-478F84FAB2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41</xdr:row>
      <xdr:rowOff>0</xdr:rowOff>
    </xdr:from>
    <xdr:to>
      <xdr:col>0</xdr:col>
      <xdr:colOff>2255520</xdr:colOff>
      <xdr:row>43</xdr:row>
      <xdr:rowOff>152400</xdr:rowOff>
    </xdr:to>
    <xdr:pic>
      <xdr:nvPicPr>
        <xdr:cNvPr id="4" name="Picture 3" descr="Revenue-rgb">
          <a:extLst>
            <a:ext uri="{FF2B5EF4-FFF2-40B4-BE49-F238E27FC236}">
              <a16:creationId xmlns:a16="http://schemas.microsoft.com/office/drawing/2014/main" id="{E031C0F9-4AE2-4B3B-8F92-EFEAA239666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8229600"/>
          <a:ext cx="225552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4</xdr:row>
      <xdr:rowOff>1</xdr:rowOff>
    </xdr:from>
    <xdr:to>
      <xdr:col>0</xdr:col>
      <xdr:colOff>6296025</xdr:colOff>
      <xdr:row>26</xdr:row>
      <xdr:rowOff>1</xdr:rowOff>
    </xdr:to>
    <xdr:graphicFrame macro="">
      <xdr:nvGraphicFramePr>
        <xdr:cNvPr id="2" name="Chart 1">
          <a:extLst>
            <a:ext uri="{FF2B5EF4-FFF2-40B4-BE49-F238E27FC236}">
              <a16:creationId xmlns:a16="http://schemas.microsoft.com/office/drawing/2014/main" id="{BE998D31-2350-45E8-B0C7-DFAC023A3F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0</xdr:col>
      <xdr:colOff>2276475</xdr:colOff>
      <xdr:row>43</xdr:row>
      <xdr:rowOff>152400</xdr:rowOff>
    </xdr:to>
    <xdr:pic>
      <xdr:nvPicPr>
        <xdr:cNvPr id="3" name="Picture 2" descr="Revenue-rgb">
          <a:extLst>
            <a:ext uri="{FF2B5EF4-FFF2-40B4-BE49-F238E27FC236}">
              <a16:creationId xmlns:a16="http://schemas.microsoft.com/office/drawing/2014/main" id="{5D75E029-FAC2-4347-B606-6378E3D851E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0</xdr:colOff>
      <xdr:row>26</xdr:row>
      <xdr:rowOff>0</xdr:rowOff>
    </xdr:to>
    <xdr:graphicFrame macro="">
      <xdr:nvGraphicFramePr>
        <xdr:cNvPr id="2" name="Chart 1">
          <a:extLst>
            <a:ext uri="{FF2B5EF4-FFF2-40B4-BE49-F238E27FC236}">
              <a16:creationId xmlns:a16="http://schemas.microsoft.com/office/drawing/2014/main" id="{60A36DCC-6D17-4F88-81DE-FA6879452A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2</xdr:col>
      <xdr:colOff>238125</xdr:colOff>
      <xdr:row>43</xdr:row>
      <xdr:rowOff>152400</xdr:rowOff>
    </xdr:to>
    <xdr:pic>
      <xdr:nvPicPr>
        <xdr:cNvPr id="3" name="Picture 2" descr="Revenue-rgb">
          <a:extLst>
            <a:ext uri="{FF2B5EF4-FFF2-40B4-BE49-F238E27FC236}">
              <a16:creationId xmlns:a16="http://schemas.microsoft.com/office/drawing/2014/main" id="{EA5AEC67-266E-4D8F-B648-0CFA34D192F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479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xdr:colOff>
      <xdr:row>4</xdr:row>
      <xdr:rowOff>0</xdr:rowOff>
    </xdr:from>
    <xdr:to>
      <xdr:col>1</xdr:col>
      <xdr:colOff>0</xdr:colOff>
      <xdr:row>26</xdr:row>
      <xdr:rowOff>0</xdr:rowOff>
    </xdr:to>
    <xdr:graphicFrame macro="">
      <xdr:nvGraphicFramePr>
        <xdr:cNvPr id="2" name="Chart 1">
          <a:extLst>
            <a:ext uri="{FF2B5EF4-FFF2-40B4-BE49-F238E27FC236}">
              <a16:creationId xmlns:a16="http://schemas.microsoft.com/office/drawing/2014/main" id="{439C21F8-C6FD-48DE-BDC8-862E4A901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0</xdr:col>
      <xdr:colOff>2276475</xdr:colOff>
      <xdr:row>43</xdr:row>
      <xdr:rowOff>152400</xdr:rowOff>
    </xdr:to>
    <xdr:pic>
      <xdr:nvPicPr>
        <xdr:cNvPr id="3" name="Picture 2" descr="Revenue-rgb">
          <a:extLst>
            <a:ext uri="{FF2B5EF4-FFF2-40B4-BE49-F238E27FC236}">
              <a16:creationId xmlns:a16="http://schemas.microsoft.com/office/drawing/2014/main" id="{F8EF3B54-E6B3-4092-9C7C-0C4074D1E89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19050</xdr:colOff>
      <xdr:row>41</xdr:row>
      <xdr:rowOff>0</xdr:rowOff>
    </xdr:from>
    <xdr:to>
      <xdr:col>0</xdr:col>
      <xdr:colOff>2276475</xdr:colOff>
      <xdr:row>43</xdr:row>
      <xdr:rowOff>152400</xdr:rowOff>
    </xdr:to>
    <xdr:pic>
      <xdr:nvPicPr>
        <xdr:cNvPr id="2" name="Picture 1" descr="Revenue-rgb">
          <a:extLst>
            <a:ext uri="{FF2B5EF4-FFF2-40B4-BE49-F238E27FC236}">
              <a16:creationId xmlns:a16="http://schemas.microsoft.com/office/drawing/2014/main" id="{B1254718-E704-4737-A4FB-A3502FB2FD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3810</xdr:rowOff>
    </xdr:from>
    <xdr:to>
      <xdr:col>1</xdr:col>
      <xdr:colOff>0</xdr:colOff>
      <xdr:row>22</xdr:row>
      <xdr:rowOff>0</xdr:rowOff>
    </xdr:to>
    <xdr:graphicFrame macro="">
      <xdr:nvGraphicFramePr>
        <xdr:cNvPr id="3" name="Chart 2">
          <a:extLst>
            <a:ext uri="{FF2B5EF4-FFF2-40B4-BE49-F238E27FC236}">
              <a16:creationId xmlns:a16="http://schemas.microsoft.com/office/drawing/2014/main" id="{264100C9-B3D0-471B-AFAE-DC838D1386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5288</xdr:colOff>
      <xdr:row>4</xdr:row>
      <xdr:rowOff>1057</xdr:rowOff>
    </xdr:from>
    <xdr:to>
      <xdr:col>4</xdr:col>
      <xdr:colOff>0</xdr:colOff>
      <xdr:row>26</xdr:row>
      <xdr:rowOff>0</xdr:rowOff>
    </xdr:to>
    <xdr:graphicFrame macro="">
      <xdr:nvGraphicFramePr>
        <xdr:cNvPr id="2" name="Chart 1">
          <a:extLst>
            <a:ext uri="{FF2B5EF4-FFF2-40B4-BE49-F238E27FC236}">
              <a16:creationId xmlns:a16="http://schemas.microsoft.com/office/drawing/2014/main" id="{A42BF2D7-2014-42EC-9A98-AD07655DA6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2</xdr:col>
      <xdr:colOff>209550</xdr:colOff>
      <xdr:row>43</xdr:row>
      <xdr:rowOff>152400</xdr:rowOff>
    </xdr:to>
    <xdr:pic>
      <xdr:nvPicPr>
        <xdr:cNvPr id="3" name="Picture 2" descr="Revenue-rgb">
          <a:extLst>
            <a:ext uri="{FF2B5EF4-FFF2-40B4-BE49-F238E27FC236}">
              <a16:creationId xmlns:a16="http://schemas.microsoft.com/office/drawing/2014/main" id="{05A4FA70-36C9-4838-BD57-94BEEBA732C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10550"/>
          <a:ext cx="21621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0</xdr:colOff>
      <xdr:row>26</xdr:row>
      <xdr:rowOff>0</xdr:rowOff>
    </xdr:to>
    <xdr:graphicFrame macro="">
      <xdr:nvGraphicFramePr>
        <xdr:cNvPr id="2" name="Chart 1">
          <a:extLst>
            <a:ext uri="{FF2B5EF4-FFF2-40B4-BE49-F238E27FC236}">
              <a16:creationId xmlns:a16="http://schemas.microsoft.com/office/drawing/2014/main" id="{77AE971E-92CC-4BBB-BA7E-83B8AAA29B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3</xdr:col>
      <xdr:colOff>38100</xdr:colOff>
      <xdr:row>43</xdr:row>
      <xdr:rowOff>152400</xdr:rowOff>
    </xdr:to>
    <xdr:pic>
      <xdr:nvPicPr>
        <xdr:cNvPr id="3" name="Picture 2" descr="Revenue-rgb">
          <a:extLst>
            <a:ext uri="{FF2B5EF4-FFF2-40B4-BE49-F238E27FC236}">
              <a16:creationId xmlns:a16="http://schemas.microsoft.com/office/drawing/2014/main" id="{94A6E205-4EFE-4B00-950E-503FBC9CF68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19050</xdr:colOff>
      <xdr:row>41</xdr:row>
      <xdr:rowOff>0</xdr:rowOff>
    </xdr:from>
    <xdr:to>
      <xdr:col>1</xdr:col>
      <xdr:colOff>1419225</xdr:colOff>
      <xdr:row>43</xdr:row>
      <xdr:rowOff>152400</xdr:rowOff>
    </xdr:to>
    <xdr:pic>
      <xdr:nvPicPr>
        <xdr:cNvPr id="2" name="Picture 1" descr="Revenue-rgb">
          <a:extLst>
            <a:ext uri="{FF2B5EF4-FFF2-40B4-BE49-F238E27FC236}">
              <a16:creationId xmlns:a16="http://schemas.microsoft.com/office/drawing/2014/main" id="{D83C32C7-7B28-4CF8-A6DF-53971043D4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41</xdr:row>
      <xdr:rowOff>0</xdr:rowOff>
    </xdr:from>
    <xdr:to>
      <xdr:col>1</xdr:col>
      <xdr:colOff>1419225</xdr:colOff>
      <xdr:row>43</xdr:row>
      <xdr:rowOff>152400</xdr:rowOff>
    </xdr:to>
    <xdr:pic>
      <xdr:nvPicPr>
        <xdr:cNvPr id="2" name="Picture 1" descr="Revenue-rgb">
          <a:extLst>
            <a:ext uri="{FF2B5EF4-FFF2-40B4-BE49-F238E27FC236}">
              <a16:creationId xmlns:a16="http://schemas.microsoft.com/office/drawing/2014/main" id="{75CE53CF-3DC4-475F-8879-B80B5FF7DF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19050</xdr:colOff>
      <xdr:row>41</xdr:row>
      <xdr:rowOff>0</xdr:rowOff>
    </xdr:from>
    <xdr:to>
      <xdr:col>1</xdr:col>
      <xdr:colOff>1419225</xdr:colOff>
      <xdr:row>43</xdr:row>
      <xdr:rowOff>152400</xdr:rowOff>
    </xdr:to>
    <xdr:pic>
      <xdr:nvPicPr>
        <xdr:cNvPr id="2" name="Picture 1" descr="Revenue-rgb">
          <a:extLst>
            <a:ext uri="{FF2B5EF4-FFF2-40B4-BE49-F238E27FC236}">
              <a16:creationId xmlns:a16="http://schemas.microsoft.com/office/drawing/2014/main" id="{BF526B05-EE9F-4EBF-A4F2-0C1BAEF186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41</xdr:row>
      <xdr:rowOff>0</xdr:rowOff>
    </xdr:from>
    <xdr:to>
      <xdr:col>2</xdr:col>
      <xdr:colOff>276225</xdr:colOff>
      <xdr:row>43</xdr:row>
      <xdr:rowOff>152400</xdr:rowOff>
    </xdr:to>
    <xdr:pic>
      <xdr:nvPicPr>
        <xdr:cNvPr id="2" name="Picture 1" descr="Revenue-rgb">
          <a:extLst>
            <a:ext uri="{FF2B5EF4-FFF2-40B4-BE49-F238E27FC236}">
              <a16:creationId xmlns:a16="http://schemas.microsoft.com/office/drawing/2014/main" id="{A04B020A-467E-4918-8994-B4931D386E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0</xdr:rowOff>
    </xdr:from>
    <xdr:to>
      <xdr:col>7</xdr:col>
      <xdr:colOff>685800</xdr:colOff>
      <xdr:row>26</xdr:row>
      <xdr:rowOff>190499</xdr:rowOff>
    </xdr:to>
    <xdr:graphicFrame macro="">
      <xdr:nvGraphicFramePr>
        <xdr:cNvPr id="2" name="Chart 1">
          <a:extLst>
            <a:ext uri="{FF2B5EF4-FFF2-40B4-BE49-F238E27FC236}">
              <a16:creationId xmlns:a16="http://schemas.microsoft.com/office/drawing/2014/main" id="{6568006B-13C2-4AE6-9203-917ACAC377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1</xdr:col>
      <xdr:colOff>800100</xdr:colOff>
      <xdr:row>43</xdr:row>
      <xdr:rowOff>152400</xdr:rowOff>
    </xdr:to>
    <xdr:pic>
      <xdr:nvPicPr>
        <xdr:cNvPr id="3" name="Picture 2" descr="Revenue-rgb">
          <a:extLst>
            <a:ext uri="{FF2B5EF4-FFF2-40B4-BE49-F238E27FC236}">
              <a16:creationId xmlns:a16="http://schemas.microsoft.com/office/drawing/2014/main" id="{30FDF8E7-035D-4381-BA3D-09B61F4459D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669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857252</xdr:colOff>
      <xdr:row>15</xdr:row>
      <xdr:rowOff>152400</xdr:rowOff>
    </xdr:from>
    <xdr:to>
      <xdr:col>5</xdr:col>
      <xdr:colOff>161925</xdr:colOff>
      <xdr:row>17</xdr:row>
      <xdr:rowOff>114300</xdr:rowOff>
    </xdr:to>
    <xdr:sp macro="" textlink="">
      <xdr:nvSpPr>
        <xdr:cNvPr id="2" name="TextBox 1">
          <a:extLst>
            <a:ext uri="{FF2B5EF4-FFF2-40B4-BE49-F238E27FC236}">
              <a16:creationId xmlns:a16="http://schemas.microsoft.com/office/drawing/2014/main" id="{DC648D2B-BF8B-4D5C-8C48-77CBDF517416}"/>
            </a:ext>
          </a:extLst>
        </xdr:cNvPr>
        <xdr:cNvSpPr txBox="1"/>
      </xdr:nvSpPr>
      <xdr:spPr>
        <a:xfrm>
          <a:off x="1504952" y="3181350"/>
          <a:ext cx="2209798"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solidFill>
            </a:rPr>
            <a:t>Furniture, </a:t>
          </a:r>
          <a:r>
            <a:rPr lang="en-US" sz="1200">
              <a:solidFill>
                <a:schemeClr val="bg1"/>
              </a:solidFill>
              <a:latin typeface="+mn-lt"/>
              <a:ea typeface="+mn-ea"/>
              <a:cs typeface="+mn-cs"/>
            </a:rPr>
            <a:t>Appliance</a:t>
          </a:r>
          <a:r>
            <a:rPr lang="en-US" sz="1200">
              <a:solidFill>
                <a:schemeClr val="bg1"/>
              </a:solidFill>
            </a:rPr>
            <a:t>, &amp; Building Stores (NAICS 442-444)</a:t>
          </a:r>
        </a:p>
      </xdr:txBody>
    </xdr:sp>
    <xdr:clientData/>
  </xdr:twoCellAnchor>
  <xdr:twoCellAnchor>
    <xdr:from>
      <xdr:col>1</xdr:col>
      <xdr:colOff>857252</xdr:colOff>
      <xdr:row>16</xdr:row>
      <xdr:rowOff>152400</xdr:rowOff>
    </xdr:from>
    <xdr:to>
      <xdr:col>5</xdr:col>
      <xdr:colOff>161925</xdr:colOff>
      <xdr:row>18</xdr:row>
      <xdr:rowOff>114300</xdr:rowOff>
    </xdr:to>
    <xdr:sp macro="" textlink="">
      <xdr:nvSpPr>
        <xdr:cNvPr id="3" name="TextBox 2">
          <a:extLst>
            <a:ext uri="{FF2B5EF4-FFF2-40B4-BE49-F238E27FC236}">
              <a16:creationId xmlns:a16="http://schemas.microsoft.com/office/drawing/2014/main" id="{87717C81-7669-460B-A0A0-F8F17D2F4F76}"/>
            </a:ext>
          </a:extLst>
        </xdr:cNvPr>
        <xdr:cNvSpPr txBox="1"/>
      </xdr:nvSpPr>
      <xdr:spPr>
        <a:xfrm>
          <a:off x="1504952" y="3381375"/>
          <a:ext cx="2209798"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solidFill>
            </a:rPr>
            <a:t>Furniture, </a:t>
          </a:r>
          <a:r>
            <a:rPr lang="en-US" sz="1200">
              <a:solidFill>
                <a:schemeClr val="bg1"/>
              </a:solidFill>
              <a:latin typeface="+mn-lt"/>
              <a:ea typeface="+mn-ea"/>
              <a:cs typeface="+mn-cs"/>
            </a:rPr>
            <a:t>Appliance</a:t>
          </a:r>
          <a:r>
            <a:rPr lang="en-US" sz="1200">
              <a:solidFill>
                <a:schemeClr val="bg1"/>
              </a:solidFill>
            </a:rPr>
            <a:t>, &amp; Building Stores (NAICS 442-444)</a:t>
          </a:r>
        </a:p>
      </xdr:txBody>
    </xdr:sp>
    <xdr:clientData/>
  </xdr:twoCellAnchor>
  <xdr:twoCellAnchor>
    <xdr:from>
      <xdr:col>0</xdr:col>
      <xdr:colOff>1</xdr:colOff>
      <xdr:row>4</xdr:row>
      <xdr:rowOff>189086</xdr:rowOff>
    </xdr:from>
    <xdr:to>
      <xdr:col>8</xdr:col>
      <xdr:colOff>7057</xdr:colOff>
      <xdr:row>26</xdr:row>
      <xdr:rowOff>14110</xdr:rowOff>
    </xdr:to>
    <xdr:graphicFrame macro="">
      <xdr:nvGraphicFramePr>
        <xdr:cNvPr id="4" name="Chart 3">
          <a:extLst>
            <a:ext uri="{FF2B5EF4-FFF2-40B4-BE49-F238E27FC236}">
              <a16:creationId xmlns:a16="http://schemas.microsoft.com/office/drawing/2014/main" id="{EEB93BE4-D113-4A9C-BA52-980D222471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7056</xdr:rowOff>
    </xdr:from>
    <xdr:to>
      <xdr:col>3</xdr:col>
      <xdr:colOff>645382</xdr:colOff>
      <xdr:row>43</xdr:row>
      <xdr:rowOff>159456</xdr:rowOff>
    </xdr:to>
    <xdr:pic>
      <xdr:nvPicPr>
        <xdr:cNvPr id="7" name="Picture 6" descr="Revenue-rgb">
          <a:extLst>
            <a:ext uri="{FF2B5EF4-FFF2-40B4-BE49-F238E27FC236}">
              <a16:creationId xmlns:a16="http://schemas.microsoft.com/office/drawing/2014/main" id="{3EC1D576-F049-4588-A414-D787637CEC5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198556"/>
          <a:ext cx="2274157"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19050</xdr:colOff>
      <xdr:row>41</xdr:row>
      <xdr:rowOff>0</xdr:rowOff>
    </xdr:from>
    <xdr:to>
      <xdr:col>2</xdr:col>
      <xdr:colOff>333375</xdr:colOff>
      <xdr:row>43</xdr:row>
      <xdr:rowOff>152400</xdr:rowOff>
    </xdr:to>
    <xdr:pic>
      <xdr:nvPicPr>
        <xdr:cNvPr id="2" name="Picture 1" descr="Revenue-rgb">
          <a:extLst>
            <a:ext uri="{FF2B5EF4-FFF2-40B4-BE49-F238E27FC236}">
              <a16:creationId xmlns:a16="http://schemas.microsoft.com/office/drawing/2014/main" id="{B549DBD0-B555-46A3-A6BC-84E593045F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19050</xdr:colOff>
      <xdr:row>41</xdr:row>
      <xdr:rowOff>0</xdr:rowOff>
    </xdr:from>
    <xdr:to>
      <xdr:col>2</xdr:col>
      <xdr:colOff>333375</xdr:colOff>
      <xdr:row>43</xdr:row>
      <xdr:rowOff>152400</xdr:rowOff>
    </xdr:to>
    <xdr:pic>
      <xdr:nvPicPr>
        <xdr:cNvPr id="2" name="Picture 1" descr="Revenue-rgb">
          <a:extLst>
            <a:ext uri="{FF2B5EF4-FFF2-40B4-BE49-F238E27FC236}">
              <a16:creationId xmlns:a16="http://schemas.microsoft.com/office/drawing/2014/main" id="{0CBC7833-F63A-46A4-BDA5-4FDF0429FD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3</xdr:row>
      <xdr:rowOff>200024</xdr:rowOff>
    </xdr:from>
    <xdr:to>
      <xdr:col>1</xdr:col>
      <xdr:colOff>9524</xdr:colOff>
      <xdr:row>25</xdr:row>
      <xdr:rowOff>190500</xdr:rowOff>
    </xdr:to>
    <xdr:graphicFrame macro="">
      <xdr:nvGraphicFramePr>
        <xdr:cNvPr id="2" name="Chart 1">
          <a:extLst>
            <a:ext uri="{FF2B5EF4-FFF2-40B4-BE49-F238E27FC236}">
              <a16:creationId xmlns:a16="http://schemas.microsoft.com/office/drawing/2014/main" id="{4FCD32A2-1B8A-4067-8AF1-B91A7A23CE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0</xdr:col>
      <xdr:colOff>2276475</xdr:colOff>
      <xdr:row>43</xdr:row>
      <xdr:rowOff>152400</xdr:rowOff>
    </xdr:to>
    <xdr:pic>
      <xdr:nvPicPr>
        <xdr:cNvPr id="3" name="Picture 2" descr="Revenue-rgb">
          <a:extLst>
            <a:ext uri="{FF2B5EF4-FFF2-40B4-BE49-F238E27FC236}">
              <a16:creationId xmlns:a16="http://schemas.microsoft.com/office/drawing/2014/main" id="{5454443B-D5DD-4A1B-A837-B9543916013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4</xdr:row>
      <xdr:rowOff>1</xdr:rowOff>
    </xdr:from>
    <xdr:to>
      <xdr:col>4</xdr:col>
      <xdr:colOff>0</xdr:colOff>
      <xdr:row>25</xdr:row>
      <xdr:rowOff>7621</xdr:rowOff>
    </xdr:to>
    <xdr:graphicFrame macro="">
      <xdr:nvGraphicFramePr>
        <xdr:cNvPr id="2" name="Chart 1">
          <a:extLst>
            <a:ext uri="{FF2B5EF4-FFF2-40B4-BE49-F238E27FC236}">
              <a16:creationId xmlns:a16="http://schemas.microsoft.com/office/drawing/2014/main" id="{5A08D9A5-0EBF-4E37-9541-2B91B9AD4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7620</xdr:rowOff>
    </xdr:from>
    <xdr:to>
      <xdr:col>2</xdr:col>
      <xdr:colOff>419100</xdr:colOff>
      <xdr:row>43</xdr:row>
      <xdr:rowOff>160020</xdr:rowOff>
    </xdr:to>
    <xdr:pic>
      <xdr:nvPicPr>
        <xdr:cNvPr id="3" name="Picture 2" descr="Revenue-rgb">
          <a:extLst>
            <a:ext uri="{FF2B5EF4-FFF2-40B4-BE49-F238E27FC236}">
              <a16:creationId xmlns:a16="http://schemas.microsoft.com/office/drawing/2014/main" id="{15715246-0840-40CD-9EEB-4572F42E7CA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7695"/>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xdr:colOff>
      <xdr:row>4</xdr:row>
      <xdr:rowOff>0</xdr:rowOff>
    </xdr:from>
    <xdr:to>
      <xdr:col>1</xdr:col>
      <xdr:colOff>0</xdr:colOff>
      <xdr:row>26</xdr:row>
      <xdr:rowOff>47626</xdr:rowOff>
    </xdr:to>
    <xdr:graphicFrame macro="">
      <xdr:nvGraphicFramePr>
        <xdr:cNvPr id="2" name="Chart 1">
          <a:extLst>
            <a:ext uri="{FF2B5EF4-FFF2-40B4-BE49-F238E27FC236}">
              <a16:creationId xmlns:a16="http://schemas.microsoft.com/office/drawing/2014/main" id="{335F2A77-B233-4A30-97CB-ACC2953AA4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0</xdr:col>
      <xdr:colOff>2276475</xdr:colOff>
      <xdr:row>43</xdr:row>
      <xdr:rowOff>152400</xdr:rowOff>
    </xdr:to>
    <xdr:pic>
      <xdr:nvPicPr>
        <xdr:cNvPr id="3" name="Picture 2" descr="Revenue-rgb">
          <a:extLst>
            <a:ext uri="{FF2B5EF4-FFF2-40B4-BE49-F238E27FC236}">
              <a16:creationId xmlns:a16="http://schemas.microsoft.com/office/drawing/2014/main" id="{5D603761-B581-4067-B98B-C967416BB6B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3</xdr:row>
      <xdr:rowOff>200024</xdr:rowOff>
    </xdr:from>
    <xdr:to>
      <xdr:col>1</xdr:col>
      <xdr:colOff>0</xdr:colOff>
      <xdr:row>26</xdr:row>
      <xdr:rowOff>9524</xdr:rowOff>
    </xdr:to>
    <xdr:graphicFrame macro="">
      <xdr:nvGraphicFramePr>
        <xdr:cNvPr id="2" name="Chart 1">
          <a:extLst>
            <a:ext uri="{FF2B5EF4-FFF2-40B4-BE49-F238E27FC236}">
              <a16:creationId xmlns:a16="http://schemas.microsoft.com/office/drawing/2014/main" id="{7A0CA0C4-A295-4EB4-876C-B9628665E3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0</xdr:col>
      <xdr:colOff>2276475</xdr:colOff>
      <xdr:row>43</xdr:row>
      <xdr:rowOff>152400</xdr:rowOff>
    </xdr:to>
    <xdr:pic>
      <xdr:nvPicPr>
        <xdr:cNvPr id="3" name="Picture 2" descr="Revenue-rgb">
          <a:extLst>
            <a:ext uri="{FF2B5EF4-FFF2-40B4-BE49-F238E27FC236}">
              <a16:creationId xmlns:a16="http://schemas.microsoft.com/office/drawing/2014/main" id="{4B1C25A5-E370-42E4-A4C5-1320C1F5CFC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xdr:colOff>
      <xdr:row>4</xdr:row>
      <xdr:rowOff>9524</xdr:rowOff>
    </xdr:from>
    <xdr:to>
      <xdr:col>3</xdr:col>
      <xdr:colOff>1</xdr:colOff>
      <xdr:row>25</xdr:row>
      <xdr:rowOff>47624</xdr:rowOff>
    </xdr:to>
    <xdr:graphicFrame macro="">
      <xdr:nvGraphicFramePr>
        <xdr:cNvPr id="2" name="Chart 1">
          <a:extLst>
            <a:ext uri="{FF2B5EF4-FFF2-40B4-BE49-F238E27FC236}">
              <a16:creationId xmlns:a16="http://schemas.microsoft.com/office/drawing/2014/main" id="{E11156FC-5E86-4261-95A3-4EECCFE255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2</xdr:col>
      <xdr:colOff>152400</xdr:colOff>
      <xdr:row>43</xdr:row>
      <xdr:rowOff>152400</xdr:rowOff>
    </xdr:to>
    <xdr:pic>
      <xdr:nvPicPr>
        <xdr:cNvPr id="3" name="Picture 2" descr="Revenue-rgb">
          <a:extLst>
            <a:ext uri="{FF2B5EF4-FFF2-40B4-BE49-F238E27FC236}">
              <a16:creationId xmlns:a16="http://schemas.microsoft.com/office/drawing/2014/main" id="{EF4C7743-7DD5-498C-ABD4-57B29B6A93F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7810500"/>
          <a:ext cx="13716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19050</xdr:colOff>
      <xdr:row>41</xdr:row>
      <xdr:rowOff>0</xdr:rowOff>
    </xdr:from>
    <xdr:to>
      <xdr:col>1</xdr:col>
      <xdr:colOff>600075</xdr:colOff>
      <xdr:row>43</xdr:row>
      <xdr:rowOff>152400</xdr:rowOff>
    </xdr:to>
    <xdr:pic>
      <xdr:nvPicPr>
        <xdr:cNvPr id="2" name="Picture 1" descr="Revenue-rgb">
          <a:extLst>
            <a:ext uri="{FF2B5EF4-FFF2-40B4-BE49-F238E27FC236}">
              <a16:creationId xmlns:a16="http://schemas.microsoft.com/office/drawing/2014/main" id="{A52690DE-12C4-48E8-BE23-A4A25C7AFA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7810500"/>
          <a:ext cx="12001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26</xdr:row>
      <xdr:rowOff>0</xdr:rowOff>
    </xdr:to>
    <xdr:graphicFrame macro="">
      <xdr:nvGraphicFramePr>
        <xdr:cNvPr id="2" name="Chart 1">
          <a:extLst>
            <a:ext uri="{FF2B5EF4-FFF2-40B4-BE49-F238E27FC236}">
              <a16:creationId xmlns:a16="http://schemas.microsoft.com/office/drawing/2014/main" id="{E3746D47-AAC1-4EB5-88F7-4253D45FB5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0</xdr:col>
      <xdr:colOff>2276475</xdr:colOff>
      <xdr:row>43</xdr:row>
      <xdr:rowOff>152400</xdr:rowOff>
    </xdr:to>
    <xdr:pic>
      <xdr:nvPicPr>
        <xdr:cNvPr id="3" name="Picture 2" descr="Revenue-rgb">
          <a:extLst>
            <a:ext uri="{FF2B5EF4-FFF2-40B4-BE49-F238E27FC236}">
              <a16:creationId xmlns:a16="http://schemas.microsoft.com/office/drawing/2014/main" id="{BAA24E2F-BBEC-4988-8777-9C8DDDF99AD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19050</xdr:colOff>
      <xdr:row>41</xdr:row>
      <xdr:rowOff>0</xdr:rowOff>
    </xdr:from>
    <xdr:to>
      <xdr:col>2</xdr:col>
      <xdr:colOff>342900</xdr:colOff>
      <xdr:row>43</xdr:row>
      <xdr:rowOff>152400</xdr:rowOff>
    </xdr:to>
    <xdr:pic>
      <xdr:nvPicPr>
        <xdr:cNvPr id="2" name="Picture 1" descr="Revenue-rgb">
          <a:extLst>
            <a:ext uri="{FF2B5EF4-FFF2-40B4-BE49-F238E27FC236}">
              <a16:creationId xmlns:a16="http://schemas.microsoft.com/office/drawing/2014/main" id="{E61C5B0E-18DB-49B3-9F83-1669FF6B34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7810500"/>
          <a:ext cx="15621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4</xdr:row>
      <xdr:rowOff>0</xdr:rowOff>
    </xdr:from>
    <xdr:to>
      <xdr:col>6</xdr:col>
      <xdr:colOff>0</xdr:colOff>
      <xdr:row>26</xdr:row>
      <xdr:rowOff>9525</xdr:rowOff>
    </xdr:to>
    <xdr:graphicFrame macro="">
      <xdr:nvGraphicFramePr>
        <xdr:cNvPr id="2" name="Chart 1">
          <a:extLst>
            <a:ext uri="{FF2B5EF4-FFF2-40B4-BE49-F238E27FC236}">
              <a16:creationId xmlns:a16="http://schemas.microsoft.com/office/drawing/2014/main" id="{7C440122-C1BD-472C-B4AA-91A0016AFF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2</xdr:col>
      <xdr:colOff>190500</xdr:colOff>
      <xdr:row>43</xdr:row>
      <xdr:rowOff>152400</xdr:rowOff>
    </xdr:to>
    <xdr:pic>
      <xdr:nvPicPr>
        <xdr:cNvPr id="3" name="Picture 2" descr="Revenue-rgb">
          <a:extLst>
            <a:ext uri="{FF2B5EF4-FFF2-40B4-BE49-F238E27FC236}">
              <a16:creationId xmlns:a16="http://schemas.microsoft.com/office/drawing/2014/main" id="{71B0BED2-CF65-401F-AF65-34BFB84A538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7810500"/>
          <a:ext cx="14097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5</xdr:row>
      <xdr:rowOff>0</xdr:rowOff>
    </xdr:from>
    <xdr:to>
      <xdr:col>5</xdr:col>
      <xdr:colOff>0</xdr:colOff>
      <xdr:row>25</xdr:row>
      <xdr:rowOff>195263</xdr:rowOff>
    </xdr:to>
    <xdr:graphicFrame macro="">
      <xdr:nvGraphicFramePr>
        <xdr:cNvPr id="2" name="Chart 1">
          <a:extLst>
            <a:ext uri="{FF2B5EF4-FFF2-40B4-BE49-F238E27FC236}">
              <a16:creationId xmlns:a16="http://schemas.microsoft.com/office/drawing/2014/main" id="{4E5B9B5B-87C1-4ED9-BE6E-2D89ACAD83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1</xdr:col>
      <xdr:colOff>381000</xdr:colOff>
      <xdr:row>43</xdr:row>
      <xdr:rowOff>152400</xdr:rowOff>
    </xdr:to>
    <xdr:pic>
      <xdr:nvPicPr>
        <xdr:cNvPr id="3" name="Picture 2" descr="Revenue-rgb">
          <a:extLst>
            <a:ext uri="{FF2B5EF4-FFF2-40B4-BE49-F238E27FC236}">
              <a16:creationId xmlns:a16="http://schemas.microsoft.com/office/drawing/2014/main" id="{4C0F3167-75EF-4230-A4C9-FDFBDFA5172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19050</xdr:colOff>
      <xdr:row>41</xdr:row>
      <xdr:rowOff>0</xdr:rowOff>
    </xdr:from>
    <xdr:to>
      <xdr:col>2</xdr:col>
      <xdr:colOff>333375</xdr:colOff>
      <xdr:row>43</xdr:row>
      <xdr:rowOff>152400</xdr:rowOff>
    </xdr:to>
    <xdr:pic>
      <xdr:nvPicPr>
        <xdr:cNvPr id="2" name="Picture 1" descr="Revenue-rgb">
          <a:extLst>
            <a:ext uri="{FF2B5EF4-FFF2-40B4-BE49-F238E27FC236}">
              <a16:creationId xmlns:a16="http://schemas.microsoft.com/office/drawing/2014/main" id="{683BB5D5-0341-4FA2-8161-FA9EBE7174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4</xdr:row>
      <xdr:rowOff>0</xdr:rowOff>
    </xdr:from>
    <xdr:to>
      <xdr:col>6</xdr:col>
      <xdr:colOff>0</xdr:colOff>
      <xdr:row>25</xdr:row>
      <xdr:rowOff>195263</xdr:rowOff>
    </xdr:to>
    <xdr:graphicFrame macro="">
      <xdr:nvGraphicFramePr>
        <xdr:cNvPr id="2" name="Chart 1">
          <a:extLst>
            <a:ext uri="{FF2B5EF4-FFF2-40B4-BE49-F238E27FC236}">
              <a16:creationId xmlns:a16="http://schemas.microsoft.com/office/drawing/2014/main" id="{5D181D46-3F0A-4503-B150-21BB7E2F12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2</xdr:col>
      <xdr:colOff>476250</xdr:colOff>
      <xdr:row>43</xdr:row>
      <xdr:rowOff>152400</xdr:rowOff>
    </xdr:to>
    <xdr:pic>
      <xdr:nvPicPr>
        <xdr:cNvPr id="3" name="Picture 2" descr="Revenue-rgb">
          <a:extLst>
            <a:ext uri="{FF2B5EF4-FFF2-40B4-BE49-F238E27FC236}">
              <a16:creationId xmlns:a16="http://schemas.microsoft.com/office/drawing/2014/main" id="{C1285E12-DBB8-4BDB-AAB6-314A356812C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6</xdr:col>
      <xdr:colOff>0</xdr:colOff>
      <xdr:row>25</xdr:row>
      <xdr:rowOff>195263</xdr:rowOff>
    </xdr:to>
    <xdr:graphicFrame macro="">
      <xdr:nvGraphicFramePr>
        <xdr:cNvPr id="4" name="Chart 3">
          <a:extLst>
            <a:ext uri="{FF2B5EF4-FFF2-40B4-BE49-F238E27FC236}">
              <a16:creationId xmlns:a16="http://schemas.microsoft.com/office/drawing/2014/main" id="{FD98911B-05D2-4DC4-BF01-371497628D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41</xdr:row>
      <xdr:rowOff>0</xdr:rowOff>
    </xdr:from>
    <xdr:to>
      <xdr:col>2</xdr:col>
      <xdr:colOff>314325</xdr:colOff>
      <xdr:row>43</xdr:row>
      <xdr:rowOff>152400</xdr:rowOff>
    </xdr:to>
    <xdr:pic>
      <xdr:nvPicPr>
        <xdr:cNvPr id="2" name="Picture 1" descr="Revenue-rgb">
          <a:extLst>
            <a:ext uri="{FF2B5EF4-FFF2-40B4-BE49-F238E27FC236}">
              <a16:creationId xmlns:a16="http://schemas.microsoft.com/office/drawing/2014/main" id="{BCA32DAD-8F2F-4C63-B08D-3A116EDAA7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xdr:colOff>
      <xdr:row>3</xdr:row>
      <xdr:rowOff>200023</xdr:rowOff>
    </xdr:from>
    <xdr:to>
      <xdr:col>1</xdr:col>
      <xdr:colOff>161925</xdr:colOff>
      <xdr:row>26</xdr:row>
      <xdr:rowOff>28575</xdr:rowOff>
    </xdr:to>
    <xdr:graphicFrame macro="">
      <xdr:nvGraphicFramePr>
        <xdr:cNvPr id="2" name="Chart 1">
          <a:extLst>
            <a:ext uri="{FF2B5EF4-FFF2-40B4-BE49-F238E27FC236}">
              <a16:creationId xmlns:a16="http://schemas.microsoft.com/office/drawing/2014/main" id="{0F263DA2-1DBE-422C-B92F-298C567A2C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0</xdr:col>
      <xdr:colOff>2276475</xdr:colOff>
      <xdr:row>43</xdr:row>
      <xdr:rowOff>152400</xdr:rowOff>
    </xdr:to>
    <xdr:pic>
      <xdr:nvPicPr>
        <xdr:cNvPr id="3" name="Picture 2" descr="Revenue-rgb">
          <a:extLst>
            <a:ext uri="{FF2B5EF4-FFF2-40B4-BE49-F238E27FC236}">
              <a16:creationId xmlns:a16="http://schemas.microsoft.com/office/drawing/2014/main" id="{8E59C868-0BED-448F-B125-D0C4504CA9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1055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4</xdr:row>
      <xdr:rowOff>0</xdr:rowOff>
    </xdr:from>
    <xdr:to>
      <xdr:col>6</xdr:col>
      <xdr:colOff>1943100</xdr:colOff>
      <xdr:row>25</xdr:row>
      <xdr:rowOff>195263</xdr:rowOff>
    </xdr:to>
    <xdr:graphicFrame macro="">
      <xdr:nvGraphicFramePr>
        <xdr:cNvPr id="2" name="Chart 1">
          <a:extLst>
            <a:ext uri="{FF2B5EF4-FFF2-40B4-BE49-F238E27FC236}">
              <a16:creationId xmlns:a16="http://schemas.microsoft.com/office/drawing/2014/main" id="{398356A0-80EC-420F-A5A6-2CB02DF4EA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2</xdr:col>
      <xdr:colOff>180975</xdr:colOff>
      <xdr:row>43</xdr:row>
      <xdr:rowOff>152400</xdr:rowOff>
    </xdr:to>
    <xdr:pic>
      <xdr:nvPicPr>
        <xdr:cNvPr id="3" name="Picture 2" descr="Revenue-rgb">
          <a:extLst>
            <a:ext uri="{FF2B5EF4-FFF2-40B4-BE49-F238E27FC236}">
              <a16:creationId xmlns:a16="http://schemas.microsoft.com/office/drawing/2014/main" id="{F3CE49EC-F141-4E6B-AC9C-0FD5B8E8376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41</xdr:row>
      <xdr:rowOff>0</xdr:rowOff>
    </xdr:from>
    <xdr:to>
      <xdr:col>2</xdr:col>
      <xdr:colOff>384175</xdr:colOff>
      <xdr:row>43</xdr:row>
      <xdr:rowOff>152400</xdr:rowOff>
    </xdr:to>
    <xdr:pic>
      <xdr:nvPicPr>
        <xdr:cNvPr id="2" name="Picture 1" descr="Revenue-rgb">
          <a:extLst>
            <a:ext uri="{FF2B5EF4-FFF2-40B4-BE49-F238E27FC236}">
              <a16:creationId xmlns:a16="http://schemas.microsoft.com/office/drawing/2014/main" id="{64A16DF2-8336-43E2-9E74-4976A8E5C2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29600"/>
          <a:ext cx="23177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3</xdr:row>
      <xdr:rowOff>200024</xdr:rowOff>
    </xdr:from>
    <xdr:to>
      <xdr:col>1</xdr:col>
      <xdr:colOff>0</xdr:colOff>
      <xdr:row>26</xdr:row>
      <xdr:rowOff>0</xdr:rowOff>
    </xdr:to>
    <xdr:graphicFrame macro="">
      <xdr:nvGraphicFramePr>
        <xdr:cNvPr id="2" name="Chart 1">
          <a:extLst>
            <a:ext uri="{FF2B5EF4-FFF2-40B4-BE49-F238E27FC236}">
              <a16:creationId xmlns:a16="http://schemas.microsoft.com/office/drawing/2014/main" id="{3AF01FD9-99BF-4762-8370-E8EA77C772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0</xdr:col>
      <xdr:colOff>2257425</xdr:colOff>
      <xdr:row>43</xdr:row>
      <xdr:rowOff>152400</xdr:rowOff>
    </xdr:to>
    <xdr:pic>
      <xdr:nvPicPr>
        <xdr:cNvPr id="3" name="Picture 2" descr="Revenue-rgb">
          <a:extLst>
            <a:ext uri="{FF2B5EF4-FFF2-40B4-BE49-F238E27FC236}">
              <a16:creationId xmlns:a16="http://schemas.microsoft.com/office/drawing/2014/main" id="{B8089B26-446B-4B60-8B4F-97024CA10E0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41</xdr:row>
      <xdr:rowOff>0</xdr:rowOff>
    </xdr:from>
    <xdr:to>
      <xdr:col>2</xdr:col>
      <xdr:colOff>276225</xdr:colOff>
      <xdr:row>43</xdr:row>
      <xdr:rowOff>152400</xdr:rowOff>
    </xdr:to>
    <xdr:pic>
      <xdr:nvPicPr>
        <xdr:cNvPr id="2" name="Picture 1" descr="Revenue-rgb">
          <a:extLst>
            <a:ext uri="{FF2B5EF4-FFF2-40B4-BE49-F238E27FC236}">
              <a16:creationId xmlns:a16="http://schemas.microsoft.com/office/drawing/2014/main" id="{423FAC2D-DE24-4CC5-9EE3-649E4B9F66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41</xdr:row>
      <xdr:rowOff>0</xdr:rowOff>
    </xdr:from>
    <xdr:to>
      <xdr:col>2</xdr:col>
      <xdr:colOff>257175</xdr:colOff>
      <xdr:row>43</xdr:row>
      <xdr:rowOff>152400</xdr:rowOff>
    </xdr:to>
    <xdr:pic>
      <xdr:nvPicPr>
        <xdr:cNvPr id="2" name="Picture 1" descr="Revenue-rgb">
          <a:extLst>
            <a:ext uri="{FF2B5EF4-FFF2-40B4-BE49-F238E27FC236}">
              <a16:creationId xmlns:a16="http://schemas.microsoft.com/office/drawing/2014/main" id="{068E620B-16D0-4E3E-95B3-3DF23EB43F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41</xdr:row>
      <xdr:rowOff>0</xdr:rowOff>
    </xdr:from>
    <xdr:to>
      <xdr:col>2</xdr:col>
      <xdr:colOff>257175</xdr:colOff>
      <xdr:row>43</xdr:row>
      <xdr:rowOff>152400</xdr:rowOff>
    </xdr:to>
    <xdr:pic>
      <xdr:nvPicPr>
        <xdr:cNvPr id="2" name="Picture 1" descr="Revenue-rgb">
          <a:extLst>
            <a:ext uri="{FF2B5EF4-FFF2-40B4-BE49-F238E27FC236}">
              <a16:creationId xmlns:a16="http://schemas.microsoft.com/office/drawing/2014/main" id="{1D1405EA-8232-4E9F-BA17-7E8D547A56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4</xdr:row>
      <xdr:rowOff>9524</xdr:rowOff>
    </xdr:from>
    <xdr:to>
      <xdr:col>5</xdr:col>
      <xdr:colOff>0</xdr:colOff>
      <xdr:row>23</xdr:row>
      <xdr:rowOff>19050</xdr:rowOff>
    </xdr:to>
    <xdr:graphicFrame macro="">
      <xdr:nvGraphicFramePr>
        <xdr:cNvPr id="2" name="Chart 1">
          <a:extLst>
            <a:ext uri="{FF2B5EF4-FFF2-40B4-BE49-F238E27FC236}">
              <a16:creationId xmlns:a16="http://schemas.microsoft.com/office/drawing/2014/main" id="{BA93D9D2-EB01-4843-A008-ADAAB4F7F9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2</xdr:col>
      <xdr:colOff>38100</xdr:colOff>
      <xdr:row>43</xdr:row>
      <xdr:rowOff>152400</xdr:rowOff>
    </xdr:to>
    <xdr:pic>
      <xdr:nvPicPr>
        <xdr:cNvPr id="3" name="Picture 2" descr="Revenue-rgb">
          <a:extLst>
            <a:ext uri="{FF2B5EF4-FFF2-40B4-BE49-F238E27FC236}">
              <a16:creationId xmlns:a16="http://schemas.microsoft.com/office/drawing/2014/main" id="{C4907CE4-3921-4E03-8F95-2BC0488DC1E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xdr:from>
      <xdr:col>0</xdr:col>
      <xdr:colOff>9524</xdr:colOff>
      <xdr:row>4</xdr:row>
      <xdr:rowOff>19051</xdr:rowOff>
    </xdr:from>
    <xdr:to>
      <xdr:col>1</xdr:col>
      <xdr:colOff>0</xdr:colOff>
      <xdr:row>26</xdr:row>
      <xdr:rowOff>1</xdr:rowOff>
    </xdr:to>
    <xdr:graphicFrame macro="">
      <xdr:nvGraphicFramePr>
        <xdr:cNvPr id="2" name="Chart 1">
          <a:extLst>
            <a:ext uri="{FF2B5EF4-FFF2-40B4-BE49-F238E27FC236}">
              <a16:creationId xmlns:a16="http://schemas.microsoft.com/office/drawing/2014/main" id="{8C7790E9-1149-4EA4-8E76-2B14970F90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0</xdr:col>
      <xdr:colOff>2257425</xdr:colOff>
      <xdr:row>43</xdr:row>
      <xdr:rowOff>152400</xdr:rowOff>
    </xdr:to>
    <xdr:pic>
      <xdr:nvPicPr>
        <xdr:cNvPr id="3" name="Picture 2" descr="Revenue-rgb">
          <a:extLst>
            <a:ext uri="{FF2B5EF4-FFF2-40B4-BE49-F238E27FC236}">
              <a16:creationId xmlns:a16="http://schemas.microsoft.com/office/drawing/2014/main" id="{18FA1181-6416-4ECB-95DD-51DB6D15D2A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24</xdr:row>
      <xdr:rowOff>200024</xdr:rowOff>
    </xdr:to>
    <xdr:graphicFrame macro="">
      <xdr:nvGraphicFramePr>
        <xdr:cNvPr id="2" name="Chart 1">
          <a:extLst>
            <a:ext uri="{FF2B5EF4-FFF2-40B4-BE49-F238E27FC236}">
              <a16:creationId xmlns:a16="http://schemas.microsoft.com/office/drawing/2014/main" id="{8FD5A342-F649-4642-89A4-98AA87AECD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0</xdr:col>
      <xdr:colOff>2257425</xdr:colOff>
      <xdr:row>43</xdr:row>
      <xdr:rowOff>152400</xdr:rowOff>
    </xdr:to>
    <xdr:pic>
      <xdr:nvPicPr>
        <xdr:cNvPr id="3" name="Picture 2" descr="Revenue-rgb">
          <a:extLst>
            <a:ext uri="{FF2B5EF4-FFF2-40B4-BE49-F238E27FC236}">
              <a16:creationId xmlns:a16="http://schemas.microsoft.com/office/drawing/2014/main" id="{2896BC9E-C4B1-4664-9A6C-260F02607E6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0</xdr:col>
      <xdr:colOff>9525</xdr:colOff>
      <xdr:row>3</xdr:row>
      <xdr:rowOff>200024</xdr:rowOff>
    </xdr:from>
    <xdr:to>
      <xdr:col>1</xdr:col>
      <xdr:colOff>0</xdr:colOff>
      <xdr:row>26</xdr:row>
      <xdr:rowOff>171450</xdr:rowOff>
    </xdr:to>
    <xdr:graphicFrame macro="">
      <xdr:nvGraphicFramePr>
        <xdr:cNvPr id="2" name="Chart 1">
          <a:extLst>
            <a:ext uri="{FF2B5EF4-FFF2-40B4-BE49-F238E27FC236}">
              <a16:creationId xmlns:a16="http://schemas.microsoft.com/office/drawing/2014/main" id="{0850EC1E-C448-45D2-9E5B-B4F4DEDBAE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0</xdr:col>
      <xdr:colOff>2276475</xdr:colOff>
      <xdr:row>43</xdr:row>
      <xdr:rowOff>152400</xdr:rowOff>
    </xdr:to>
    <xdr:pic>
      <xdr:nvPicPr>
        <xdr:cNvPr id="3" name="Picture 2" descr="Revenue-rgb">
          <a:extLst>
            <a:ext uri="{FF2B5EF4-FFF2-40B4-BE49-F238E27FC236}">
              <a16:creationId xmlns:a16="http://schemas.microsoft.com/office/drawing/2014/main" id="{6F1A3D5A-8D4E-439A-AF4A-8C4BED12C42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41</xdr:row>
      <xdr:rowOff>0</xdr:rowOff>
    </xdr:from>
    <xdr:to>
      <xdr:col>2</xdr:col>
      <xdr:colOff>276225</xdr:colOff>
      <xdr:row>43</xdr:row>
      <xdr:rowOff>152400</xdr:rowOff>
    </xdr:to>
    <xdr:pic>
      <xdr:nvPicPr>
        <xdr:cNvPr id="2" name="Picture 1" descr="Revenue-rgb">
          <a:extLst>
            <a:ext uri="{FF2B5EF4-FFF2-40B4-BE49-F238E27FC236}">
              <a16:creationId xmlns:a16="http://schemas.microsoft.com/office/drawing/2014/main" id="{AF8F894A-0A03-47A2-A544-771602B6A2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26</xdr:row>
      <xdr:rowOff>9525</xdr:rowOff>
    </xdr:to>
    <xdr:graphicFrame macro="">
      <xdr:nvGraphicFramePr>
        <xdr:cNvPr id="2" name="Chart 1">
          <a:extLst>
            <a:ext uri="{FF2B5EF4-FFF2-40B4-BE49-F238E27FC236}">
              <a16:creationId xmlns:a16="http://schemas.microsoft.com/office/drawing/2014/main" id="{6F872791-3400-41D0-8C40-071288922D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0</xdr:col>
      <xdr:colOff>2276475</xdr:colOff>
      <xdr:row>43</xdr:row>
      <xdr:rowOff>152400</xdr:rowOff>
    </xdr:to>
    <xdr:pic>
      <xdr:nvPicPr>
        <xdr:cNvPr id="3" name="Picture 2" descr="Revenue-rgb">
          <a:extLst>
            <a:ext uri="{FF2B5EF4-FFF2-40B4-BE49-F238E27FC236}">
              <a16:creationId xmlns:a16="http://schemas.microsoft.com/office/drawing/2014/main" id="{F541FEDB-7F8D-402E-87F2-12BB7452222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4</xdr:row>
      <xdr:rowOff>0</xdr:rowOff>
    </xdr:from>
    <xdr:to>
      <xdr:col>0</xdr:col>
      <xdr:colOff>6486525</xdr:colOff>
      <xdr:row>26</xdr:row>
      <xdr:rowOff>0</xdr:rowOff>
    </xdr:to>
    <xdr:graphicFrame macro="">
      <xdr:nvGraphicFramePr>
        <xdr:cNvPr id="2" name="Chart 1">
          <a:extLst>
            <a:ext uri="{FF2B5EF4-FFF2-40B4-BE49-F238E27FC236}">
              <a16:creationId xmlns:a16="http://schemas.microsoft.com/office/drawing/2014/main" id="{CEBD97E3-336E-4973-9532-77EA712202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0</xdr:col>
      <xdr:colOff>2276475</xdr:colOff>
      <xdr:row>43</xdr:row>
      <xdr:rowOff>152400</xdr:rowOff>
    </xdr:to>
    <xdr:pic>
      <xdr:nvPicPr>
        <xdr:cNvPr id="3" name="Picture 2" descr="Revenue-rgb">
          <a:extLst>
            <a:ext uri="{FF2B5EF4-FFF2-40B4-BE49-F238E27FC236}">
              <a16:creationId xmlns:a16="http://schemas.microsoft.com/office/drawing/2014/main" id="{39FE9048-F99E-43B4-8F7C-9C56E06909F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9600"/>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9523</xdr:colOff>
      <xdr:row>4</xdr:row>
      <xdr:rowOff>0</xdr:rowOff>
    </xdr:from>
    <xdr:to>
      <xdr:col>3</xdr:col>
      <xdr:colOff>4000499</xdr:colOff>
      <xdr:row>26</xdr:row>
      <xdr:rowOff>0</xdr:rowOff>
    </xdr:to>
    <xdr:graphicFrame macro="">
      <xdr:nvGraphicFramePr>
        <xdr:cNvPr id="2" name="Chart 4">
          <a:extLst>
            <a:ext uri="{FF2B5EF4-FFF2-40B4-BE49-F238E27FC236}">
              <a16:creationId xmlns:a16="http://schemas.microsoft.com/office/drawing/2014/main" id="{E6032A62-68E9-424F-8645-CE4B639A09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9525</xdr:rowOff>
    </xdr:from>
    <xdr:to>
      <xdr:col>2</xdr:col>
      <xdr:colOff>247650</xdr:colOff>
      <xdr:row>43</xdr:row>
      <xdr:rowOff>161925</xdr:rowOff>
    </xdr:to>
    <xdr:pic>
      <xdr:nvPicPr>
        <xdr:cNvPr id="3" name="Picture 2" descr="Revenue-rgb">
          <a:extLst>
            <a:ext uri="{FF2B5EF4-FFF2-40B4-BE49-F238E27FC236}">
              <a16:creationId xmlns:a16="http://schemas.microsoft.com/office/drawing/2014/main" id="{3301B9D3-CFF1-457A-B669-7B0FF1D4881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39125"/>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40</xdr:row>
      <xdr:rowOff>0</xdr:rowOff>
    </xdr:to>
    <xdr:graphicFrame macro="">
      <xdr:nvGraphicFramePr>
        <xdr:cNvPr id="2" name="Chart 1">
          <a:extLst>
            <a:ext uri="{FF2B5EF4-FFF2-40B4-BE49-F238E27FC236}">
              <a16:creationId xmlns:a16="http://schemas.microsoft.com/office/drawing/2014/main" id="{DA0C44B6-194B-455B-9FB8-C046354456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41</xdr:row>
      <xdr:rowOff>0</xdr:rowOff>
    </xdr:from>
    <xdr:to>
      <xdr:col>0</xdr:col>
      <xdr:colOff>2276475</xdr:colOff>
      <xdr:row>43</xdr:row>
      <xdr:rowOff>152400</xdr:rowOff>
    </xdr:to>
    <xdr:pic>
      <xdr:nvPicPr>
        <xdr:cNvPr id="3" name="Picture 2" descr="Revenue-rgb">
          <a:extLst>
            <a:ext uri="{FF2B5EF4-FFF2-40B4-BE49-F238E27FC236}">
              <a16:creationId xmlns:a16="http://schemas.microsoft.com/office/drawing/2014/main" id="{A764EAC6-227D-41BC-A92E-3028AFC80F4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8220075"/>
          <a:ext cx="22574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EARCH\JDIRCKSE\PROJECTS\STATSUP\STATSP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PORTS/INPUT/DAILY/DTLNOV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vdornas2\research\REPORTS\INPUT\DAILY\DTLNOV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HMSUM"/>
      <sheetName val="HSUM"/>
      <sheetName val="HYSUM"/>
      <sheetName val="613"/>
      <sheetName val="SETUP"/>
      <sheetName val="EOMPrint"/>
      <sheetName val="Module1"/>
      <sheetName val="Estimates"/>
      <sheetName val="Module2"/>
      <sheetName val="Module3"/>
      <sheetName val="Release"/>
      <sheetName val="Press Office"/>
      <sheetName val="GF Tota"/>
    </sheetNames>
    <sheetDataSet>
      <sheetData sheetId="0" refreshError="1"/>
      <sheetData sheetId="1" refreshError="1"/>
      <sheetData sheetId="2" refreshError="1"/>
      <sheetData sheetId="3" refreshError="1"/>
      <sheetData sheetId="4" refreshError="1"/>
      <sheetData sheetId="5">
        <row r="18">
          <cell r="B18">
            <v>2003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HMSUM"/>
      <sheetName val="HSUM"/>
      <sheetName val="HYSUM"/>
      <sheetName val="613"/>
      <sheetName val="SETUP"/>
      <sheetName val="EOMPrint"/>
      <sheetName val="Module1"/>
      <sheetName val="Estimates"/>
      <sheetName val="Module2"/>
      <sheetName val="Module3"/>
      <sheetName val="Release"/>
      <sheetName val="Press Office"/>
      <sheetName val="GF Tota"/>
    </sheetNames>
    <sheetDataSet>
      <sheetData sheetId="0" refreshError="1"/>
      <sheetData sheetId="1" refreshError="1"/>
      <sheetData sheetId="2" refreshError="1"/>
      <sheetData sheetId="3" refreshError="1"/>
      <sheetData sheetId="4" refreshError="1"/>
      <sheetData sheetId="5">
        <row r="18">
          <cell r="B18">
            <v>2003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75DBF-F1CF-4E6B-B263-3F516570C853}">
  <sheetPr>
    <pageSetUpPr fitToPage="1"/>
  </sheetPr>
  <dimension ref="A1:I67"/>
  <sheetViews>
    <sheetView tabSelected="1" zoomScaleNormal="100" workbookViewId="0">
      <selection sqref="A1:D1"/>
    </sheetView>
  </sheetViews>
  <sheetFormatPr defaultRowHeight="15.75" x14ac:dyDescent="0.25"/>
  <cols>
    <col min="1" max="1" width="28.25" customWidth="1"/>
    <col min="2" max="2" width="42.5" customWidth="1"/>
    <col min="3" max="3" width="10.625" customWidth="1"/>
    <col min="4" max="4" width="26.625" style="3" customWidth="1"/>
  </cols>
  <sheetData>
    <row r="1" spans="1:6" s="1" customFormat="1" ht="26.25" x14ac:dyDescent="0.4">
      <c r="A1" s="327" t="s">
        <v>144</v>
      </c>
      <c r="B1" s="327"/>
      <c r="C1" s="327"/>
      <c r="D1" s="327"/>
    </row>
    <row r="2" spans="1:6" ht="4.5" customHeight="1" x14ac:dyDescent="0.25">
      <c r="A2" s="2"/>
      <c r="B2" s="2"/>
      <c r="C2" s="2"/>
    </row>
    <row r="3" spans="1:6" ht="18.75" x14ac:dyDescent="0.3">
      <c r="A3" s="328" t="s">
        <v>0</v>
      </c>
      <c r="B3" s="328"/>
      <c r="C3" s="328"/>
      <c r="D3" s="328"/>
    </row>
    <row r="4" spans="1:6" x14ac:dyDescent="0.25">
      <c r="C4" s="4" t="s">
        <v>1</v>
      </c>
    </row>
    <row r="5" spans="1:6" ht="15.75" customHeight="1" x14ac:dyDescent="0.25">
      <c r="A5" t="s">
        <v>2</v>
      </c>
      <c r="C5" s="3">
        <v>1</v>
      </c>
    </row>
    <row r="6" spans="1:6" x14ac:dyDescent="0.25">
      <c r="C6" s="4"/>
    </row>
    <row r="7" spans="1:6" x14ac:dyDescent="0.25">
      <c r="A7" s="5" t="s">
        <v>3</v>
      </c>
      <c r="B7" s="5"/>
      <c r="C7" s="3"/>
    </row>
    <row r="8" spans="1:6" ht="15.75" customHeight="1" x14ac:dyDescent="0.25">
      <c r="A8" s="326" t="s">
        <v>4</v>
      </c>
      <c r="B8" s="326"/>
      <c r="C8" s="3">
        <v>2</v>
      </c>
    </row>
    <row r="9" spans="1:6" x14ac:dyDescent="0.25">
      <c r="A9" s="326" t="s">
        <v>5</v>
      </c>
      <c r="B9" s="326"/>
      <c r="C9" s="3">
        <v>3</v>
      </c>
    </row>
    <row r="10" spans="1:6" x14ac:dyDescent="0.25">
      <c r="A10" s="326" t="s">
        <v>6</v>
      </c>
      <c r="B10" s="326"/>
      <c r="C10" s="3">
        <v>4</v>
      </c>
    </row>
    <row r="11" spans="1:6" ht="15.75" customHeight="1" x14ac:dyDescent="0.25">
      <c r="A11" s="326" t="s">
        <v>7</v>
      </c>
      <c r="B11" s="326"/>
      <c r="C11" s="3">
        <v>6</v>
      </c>
      <c r="F11" s="7"/>
    </row>
    <row r="12" spans="1:6" x14ac:dyDescent="0.25">
      <c r="A12" s="326" t="s">
        <v>8</v>
      </c>
      <c r="B12" s="326"/>
      <c r="C12" s="3">
        <v>7</v>
      </c>
      <c r="F12" s="7"/>
    </row>
    <row r="13" spans="1:6" x14ac:dyDescent="0.25">
      <c r="C13" s="3"/>
    </row>
    <row r="14" spans="1:6" x14ac:dyDescent="0.25">
      <c r="A14" s="5" t="s">
        <v>9</v>
      </c>
      <c r="B14" s="5"/>
      <c r="C14" s="3"/>
    </row>
    <row r="15" spans="1:6" x14ac:dyDescent="0.25">
      <c r="A15" t="s">
        <v>10</v>
      </c>
      <c r="B15" t="s">
        <v>11</v>
      </c>
      <c r="C15" s="3">
        <v>8</v>
      </c>
    </row>
    <row r="16" spans="1:6" x14ac:dyDescent="0.25">
      <c r="A16" t="s">
        <v>10</v>
      </c>
      <c r="B16" t="s">
        <v>12</v>
      </c>
      <c r="C16" s="3">
        <v>9</v>
      </c>
    </row>
    <row r="17" spans="1:9" s="3" customFormat="1" x14ac:dyDescent="0.25">
      <c r="A17" t="s">
        <v>13</v>
      </c>
      <c r="B17" t="s">
        <v>14</v>
      </c>
      <c r="C17" s="3">
        <v>10</v>
      </c>
      <c r="E17"/>
      <c r="F17"/>
      <c r="G17"/>
      <c r="H17"/>
      <c r="I17"/>
    </row>
    <row r="18" spans="1:9" s="3" customFormat="1" x14ac:dyDescent="0.25">
      <c r="A18" t="s">
        <v>10</v>
      </c>
      <c r="B18" t="s">
        <v>15</v>
      </c>
      <c r="C18" s="3">
        <v>11</v>
      </c>
      <c r="E18"/>
      <c r="F18"/>
      <c r="G18"/>
      <c r="H18"/>
      <c r="I18"/>
    </row>
    <row r="19" spans="1:9" s="3" customFormat="1" x14ac:dyDescent="0.25">
      <c r="A19" t="s">
        <v>16</v>
      </c>
      <c r="B19" t="s">
        <v>17</v>
      </c>
      <c r="C19" s="3">
        <v>12</v>
      </c>
      <c r="E19"/>
      <c r="F19"/>
      <c r="G19"/>
      <c r="H19"/>
      <c r="I19"/>
    </row>
    <row r="20" spans="1:9" s="3" customFormat="1" x14ac:dyDescent="0.25">
      <c r="A20" t="s">
        <v>18</v>
      </c>
      <c r="B20" t="s">
        <v>19</v>
      </c>
      <c r="C20" s="3">
        <v>13</v>
      </c>
      <c r="E20"/>
      <c r="F20"/>
      <c r="G20"/>
      <c r="H20"/>
      <c r="I20"/>
    </row>
    <row r="21" spans="1:9" s="3" customFormat="1" x14ac:dyDescent="0.25">
      <c r="A21" t="s">
        <v>18</v>
      </c>
      <c r="B21" t="s">
        <v>20</v>
      </c>
      <c r="C21" s="3">
        <v>14</v>
      </c>
      <c r="E21"/>
      <c r="F21"/>
      <c r="G21"/>
      <c r="H21"/>
      <c r="I21"/>
    </row>
    <row r="22" spans="1:9" s="3" customFormat="1" x14ac:dyDescent="0.25">
      <c r="A22" t="s">
        <v>21</v>
      </c>
      <c r="B22" t="s">
        <v>22</v>
      </c>
      <c r="C22" s="3">
        <v>15</v>
      </c>
      <c r="E22"/>
      <c r="F22"/>
      <c r="G22"/>
      <c r="H22"/>
      <c r="I22"/>
    </row>
    <row r="23" spans="1:9" s="3" customFormat="1" x14ac:dyDescent="0.25">
      <c r="A23"/>
      <c r="B23"/>
      <c r="E23"/>
      <c r="F23"/>
      <c r="G23"/>
      <c r="H23"/>
      <c r="I23"/>
    </row>
    <row r="24" spans="1:9" s="3" customFormat="1" x14ac:dyDescent="0.25">
      <c r="A24" s="5" t="s">
        <v>23</v>
      </c>
      <c r="B24" s="5"/>
      <c r="E24"/>
      <c r="F24"/>
      <c r="G24"/>
      <c r="H24"/>
      <c r="I24"/>
    </row>
    <row r="25" spans="1:9" s="3" customFormat="1" x14ac:dyDescent="0.25">
      <c r="A25" t="s">
        <v>24</v>
      </c>
      <c r="B25" t="s">
        <v>19</v>
      </c>
      <c r="C25" s="3">
        <v>16</v>
      </c>
      <c r="E25"/>
      <c r="F25"/>
      <c r="G25"/>
      <c r="H25"/>
      <c r="I25"/>
    </row>
    <row r="26" spans="1:9" s="3" customFormat="1" x14ac:dyDescent="0.25">
      <c r="A26" t="s">
        <v>24</v>
      </c>
      <c r="B26" t="s">
        <v>678</v>
      </c>
      <c r="C26" s="3">
        <v>17</v>
      </c>
      <c r="E26"/>
      <c r="F26"/>
      <c r="G26"/>
      <c r="H26"/>
      <c r="I26"/>
    </row>
    <row r="27" spans="1:9" s="3" customFormat="1" x14ac:dyDescent="0.25">
      <c r="A27" t="s">
        <v>24</v>
      </c>
      <c r="B27" t="s">
        <v>677</v>
      </c>
      <c r="C27" s="3">
        <v>20</v>
      </c>
      <c r="E27"/>
      <c r="F27"/>
      <c r="G27"/>
      <c r="H27"/>
      <c r="I27"/>
    </row>
    <row r="28" spans="1:9" s="3" customFormat="1" x14ac:dyDescent="0.25">
      <c r="A28" t="s">
        <v>24</v>
      </c>
      <c r="B28" t="s">
        <v>679</v>
      </c>
      <c r="C28" s="3">
        <v>21</v>
      </c>
      <c r="E28"/>
      <c r="F28"/>
      <c r="G28"/>
      <c r="H28"/>
      <c r="I28"/>
    </row>
    <row r="29" spans="1:9" s="3" customFormat="1" x14ac:dyDescent="0.25">
      <c r="A29" t="s">
        <v>24</v>
      </c>
      <c r="B29" t="s">
        <v>25</v>
      </c>
      <c r="C29" s="3">
        <v>22</v>
      </c>
      <c r="E29"/>
      <c r="F29"/>
      <c r="G29"/>
      <c r="H29"/>
      <c r="I29"/>
    </row>
    <row r="30" spans="1:9" s="3" customFormat="1" x14ac:dyDescent="0.25">
      <c r="A30" t="s">
        <v>24</v>
      </c>
      <c r="B30" t="s">
        <v>680</v>
      </c>
      <c r="C30" s="3">
        <v>23</v>
      </c>
      <c r="E30"/>
      <c r="F30"/>
      <c r="G30"/>
      <c r="H30"/>
      <c r="I30"/>
    </row>
    <row r="31" spans="1:9" s="3" customFormat="1" x14ac:dyDescent="0.25">
      <c r="A31" t="s">
        <v>24</v>
      </c>
      <c r="B31" t="s">
        <v>26</v>
      </c>
      <c r="C31" s="3">
        <v>24</v>
      </c>
      <c r="E31"/>
      <c r="F31"/>
      <c r="G31"/>
      <c r="H31"/>
      <c r="I31"/>
    </row>
    <row r="32" spans="1:9" s="3" customFormat="1" x14ac:dyDescent="0.25">
      <c r="A32" t="s">
        <v>27</v>
      </c>
      <c r="B32" t="s">
        <v>28</v>
      </c>
      <c r="C32" s="3">
        <v>25</v>
      </c>
      <c r="E32"/>
      <c r="F32"/>
      <c r="G32"/>
      <c r="H32"/>
      <c r="I32"/>
    </row>
    <row r="33" spans="1:9" s="3" customFormat="1" x14ac:dyDescent="0.25">
      <c r="A33" t="s">
        <v>29</v>
      </c>
      <c r="B33" t="s">
        <v>30</v>
      </c>
      <c r="C33" s="3">
        <v>26</v>
      </c>
      <c r="E33"/>
      <c r="F33"/>
      <c r="G33"/>
      <c r="H33"/>
      <c r="I33"/>
    </row>
    <row r="34" spans="1:9" s="3" customFormat="1" x14ac:dyDescent="0.25">
      <c r="A34" t="s">
        <v>31</v>
      </c>
      <c r="B34" t="s">
        <v>32</v>
      </c>
      <c r="C34" s="3">
        <v>27</v>
      </c>
      <c r="E34"/>
      <c r="F34"/>
      <c r="G34"/>
      <c r="H34"/>
      <c r="I34"/>
    </row>
    <row r="35" spans="1:9" s="3" customFormat="1" x14ac:dyDescent="0.25">
      <c r="A35"/>
      <c r="B35"/>
      <c r="E35"/>
      <c r="F35"/>
      <c r="G35"/>
      <c r="H35"/>
      <c r="I35"/>
    </row>
    <row r="36" spans="1:9" s="3" customFormat="1" x14ac:dyDescent="0.25">
      <c r="A36" s="5" t="s">
        <v>33</v>
      </c>
      <c r="B36" s="5"/>
      <c r="E36"/>
      <c r="F36"/>
      <c r="G36"/>
      <c r="H36"/>
      <c r="I36"/>
    </row>
    <row r="37" spans="1:9" s="3" customFormat="1" x14ac:dyDescent="0.25">
      <c r="A37" t="s">
        <v>34</v>
      </c>
      <c r="B37" t="s">
        <v>35</v>
      </c>
      <c r="C37" s="3">
        <v>28</v>
      </c>
      <c r="E37"/>
      <c r="F37"/>
      <c r="G37"/>
      <c r="H37"/>
      <c r="I37"/>
    </row>
    <row r="38" spans="1:9" s="3" customFormat="1" x14ac:dyDescent="0.25">
      <c r="A38" t="s">
        <v>34</v>
      </c>
      <c r="B38" t="s">
        <v>36</v>
      </c>
      <c r="C38" s="3">
        <v>29</v>
      </c>
      <c r="E38"/>
      <c r="F38"/>
      <c r="G38"/>
      <c r="H38"/>
      <c r="I38"/>
    </row>
    <row r="39" spans="1:9" s="3" customFormat="1" x14ac:dyDescent="0.25">
      <c r="A39" t="s">
        <v>34</v>
      </c>
      <c r="B39" t="s">
        <v>37</v>
      </c>
      <c r="C39" s="3">
        <v>30</v>
      </c>
      <c r="E39"/>
      <c r="F39"/>
      <c r="G39"/>
      <c r="H39"/>
      <c r="I39"/>
    </row>
    <row r="40" spans="1:9" s="3" customFormat="1" x14ac:dyDescent="0.25">
      <c r="A40" t="s">
        <v>34</v>
      </c>
      <c r="B40" t="s">
        <v>38</v>
      </c>
      <c r="C40" s="3">
        <v>31</v>
      </c>
      <c r="E40"/>
      <c r="F40"/>
      <c r="G40"/>
      <c r="H40"/>
      <c r="I40"/>
    </row>
    <row r="41" spans="1:9" s="3" customFormat="1" x14ac:dyDescent="0.25">
      <c r="A41" t="s">
        <v>39</v>
      </c>
      <c r="B41" t="s">
        <v>28</v>
      </c>
      <c r="C41" s="3">
        <v>32</v>
      </c>
      <c r="E41"/>
      <c r="F41"/>
      <c r="G41"/>
      <c r="H41"/>
      <c r="I41"/>
    </row>
    <row r="42" spans="1:9" s="3" customFormat="1" x14ac:dyDescent="0.25">
      <c r="A42" t="s">
        <v>39</v>
      </c>
      <c r="B42" t="s">
        <v>40</v>
      </c>
      <c r="C42" s="3">
        <v>33</v>
      </c>
      <c r="E42"/>
      <c r="F42"/>
      <c r="G42"/>
      <c r="H42"/>
      <c r="I42"/>
    </row>
    <row r="43" spans="1:9" s="3" customFormat="1" x14ac:dyDescent="0.25">
      <c r="A43" t="s">
        <v>41</v>
      </c>
      <c r="B43" t="s">
        <v>22</v>
      </c>
      <c r="C43" s="3">
        <v>34</v>
      </c>
      <c r="E43"/>
      <c r="F43"/>
      <c r="G43"/>
      <c r="H43"/>
      <c r="I43"/>
    </row>
    <row r="44" spans="1:9" s="3" customFormat="1" x14ac:dyDescent="0.25">
      <c r="A44" t="s">
        <v>41</v>
      </c>
      <c r="B44" t="s">
        <v>40</v>
      </c>
      <c r="C44" s="3">
        <v>35</v>
      </c>
      <c r="E44"/>
      <c r="F44"/>
      <c r="G44"/>
      <c r="H44"/>
      <c r="I44"/>
    </row>
    <row r="45" spans="1:9" s="3" customFormat="1" x14ac:dyDescent="0.25">
      <c r="A45" t="s">
        <v>42</v>
      </c>
      <c r="B45" t="s">
        <v>19</v>
      </c>
      <c r="C45" s="3">
        <v>36</v>
      </c>
      <c r="E45"/>
      <c r="F45"/>
      <c r="G45"/>
      <c r="H45"/>
      <c r="I45"/>
    </row>
    <row r="46" spans="1:9" s="3" customFormat="1" x14ac:dyDescent="0.25">
      <c r="A46" t="s">
        <v>43</v>
      </c>
      <c r="B46" t="s">
        <v>19</v>
      </c>
      <c r="C46" s="3">
        <v>37</v>
      </c>
      <c r="E46"/>
      <c r="F46"/>
      <c r="G46"/>
      <c r="H46"/>
      <c r="I46"/>
    </row>
    <row r="47" spans="1:9" s="3" customFormat="1" x14ac:dyDescent="0.25">
      <c r="A47" s="5"/>
      <c r="B47" s="5"/>
      <c r="E47"/>
      <c r="F47"/>
      <c r="G47"/>
      <c r="H47"/>
      <c r="I47"/>
    </row>
    <row r="48" spans="1:9" s="3" customFormat="1" x14ac:dyDescent="0.25">
      <c r="A48" s="5" t="s">
        <v>44</v>
      </c>
      <c r="E48"/>
      <c r="F48"/>
      <c r="G48"/>
      <c r="H48"/>
      <c r="I48"/>
    </row>
    <row r="49" spans="1:9" s="3" customFormat="1" x14ac:dyDescent="0.25">
      <c r="A49" s="326" t="s">
        <v>4</v>
      </c>
      <c r="B49" s="326"/>
      <c r="C49" s="3">
        <v>38</v>
      </c>
      <c r="E49"/>
      <c r="F49"/>
      <c r="G49"/>
      <c r="H49"/>
      <c r="I49"/>
    </row>
    <row r="50" spans="1:9" s="3" customFormat="1" x14ac:dyDescent="0.25">
      <c r="A50" s="326" t="s">
        <v>45</v>
      </c>
      <c r="B50" s="326"/>
      <c r="C50" s="3">
        <v>39</v>
      </c>
      <c r="E50"/>
      <c r="F50"/>
      <c r="G50"/>
      <c r="H50"/>
      <c r="I50"/>
    </row>
    <row r="51" spans="1:9" s="3" customFormat="1" x14ac:dyDescent="0.25">
      <c r="A51" s="326" t="s">
        <v>46</v>
      </c>
      <c r="B51" s="326"/>
      <c r="C51" s="3">
        <v>40</v>
      </c>
      <c r="E51"/>
      <c r="F51"/>
      <c r="G51"/>
      <c r="H51"/>
      <c r="I51"/>
    </row>
    <row r="52" spans="1:9" s="3" customFormat="1" x14ac:dyDescent="0.25">
      <c r="A52" s="326" t="s">
        <v>19</v>
      </c>
      <c r="B52" s="326"/>
      <c r="C52" s="3">
        <v>42</v>
      </c>
      <c r="E52"/>
      <c r="F52"/>
      <c r="G52"/>
      <c r="H52"/>
      <c r="I52"/>
    </row>
    <row r="53" spans="1:9" s="3" customFormat="1" x14ac:dyDescent="0.25">
      <c r="A53" s="326" t="s">
        <v>8</v>
      </c>
      <c r="B53" s="326"/>
      <c r="C53" s="3">
        <v>43</v>
      </c>
      <c r="E53"/>
      <c r="F53"/>
      <c r="G53"/>
      <c r="H53"/>
      <c r="I53"/>
    </row>
    <row r="54" spans="1:9" s="3" customFormat="1" x14ac:dyDescent="0.25">
      <c r="A54"/>
      <c r="B54"/>
      <c r="E54"/>
      <c r="F54"/>
      <c r="G54"/>
      <c r="H54"/>
      <c r="I54"/>
    </row>
    <row r="55" spans="1:9" s="3" customFormat="1" x14ac:dyDescent="0.25">
      <c r="A55" s="5" t="s">
        <v>47</v>
      </c>
      <c r="E55"/>
      <c r="F55"/>
      <c r="G55"/>
      <c r="H55"/>
      <c r="I55"/>
    </row>
    <row r="56" spans="1:9" s="3" customFormat="1" x14ac:dyDescent="0.25">
      <c r="A56" t="s">
        <v>48</v>
      </c>
      <c r="B56" t="s">
        <v>49</v>
      </c>
      <c r="C56" s="3">
        <v>44</v>
      </c>
      <c r="E56"/>
      <c r="F56"/>
      <c r="G56"/>
      <c r="H56"/>
      <c r="I56"/>
    </row>
    <row r="57" spans="1:9" s="3" customFormat="1" x14ac:dyDescent="0.25">
      <c r="A57" t="s">
        <v>50</v>
      </c>
      <c r="B57" t="s">
        <v>49</v>
      </c>
      <c r="C57" s="3">
        <v>45</v>
      </c>
      <c r="E57"/>
      <c r="F57"/>
      <c r="G57"/>
      <c r="H57"/>
      <c r="I57"/>
    </row>
    <row r="58" spans="1:9" s="3" customFormat="1" x14ac:dyDescent="0.25">
      <c r="A58"/>
      <c r="B58"/>
      <c r="E58"/>
      <c r="F58"/>
      <c r="G58"/>
      <c r="H58"/>
      <c r="I58"/>
    </row>
    <row r="67" spans="1:9" s="3" customFormat="1" x14ac:dyDescent="0.25">
      <c r="A67"/>
      <c r="E67"/>
      <c r="F67"/>
      <c r="G67"/>
      <c r="H67"/>
      <c r="I67"/>
    </row>
  </sheetData>
  <mergeCells count="12">
    <mergeCell ref="A53:B53"/>
    <mergeCell ref="A1:D1"/>
    <mergeCell ref="A3:D3"/>
    <mergeCell ref="A8:B8"/>
    <mergeCell ref="A9:B9"/>
    <mergeCell ref="A10:B10"/>
    <mergeCell ref="A11:B11"/>
    <mergeCell ref="A12:B12"/>
    <mergeCell ref="A49:B49"/>
    <mergeCell ref="A50:B50"/>
    <mergeCell ref="A51:B51"/>
    <mergeCell ref="A52:B52"/>
  </mergeCells>
  <pageMargins left="0.45" right="0.45" top="0.5" bottom="0.5" header="0.3" footer="0.3"/>
  <pageSetup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79962-539C-40B0-8D57-BA9E5AB2A4B0}">
  <sheetPr>
    <pageSetUpPr fitToPage="1"/>
  </sheetPr>
  <dimension ref="A1:I39"/>
  <sheetViews>
    <sheetView zoomScaleNormal="100" workbookViewId="0">
      <selection sqref="A1:F1"/>
    </sheetView>
  </sheetViews>
  <sheetFormatPr defaultRowHeight="15.75" x14ac:dyDescent="0.25"/>
  <cols>
    <col min="1" max="1" width="66.625" customWidth="1"/>
    <col min="2" max="2" width="7.25" customWidth="1"/>
    <col min="3" max="3" width="39.5" bestFit="1" customWidth="1"/>
    <col min="4" max="6" width="8.875" customWidth="1"/>
  </cols>
  <sheetData>
    <row r="1" spans="1:9" s="1" customFormat="1" ht="26.25" x14ac:dyDescent="0.4">
      <c r="A1" s="327" t="s">
        <v>454</v>
      </c>
      <c r="B1" s="327"/>
      <c r="C1" s="327"/>
      <c r="D1" s="327"/>
      <c r="E1" s="327"/>
      <c r="F1" s="327"/>
    </row>
    <row r="2" spans="1:9" ht="4.5" customHeight="1" x14ac:dyDescent="0.25">
      <c r="A2" s="2"/>
    </row>
    <row r="3" spans="1:9" ht="18.75" customHeight="1" x14ac:dyDescent="0.3">
      <c r="A3" s="328" t="s">
        <v>460</v>
      </c>
      <c r="B3" s="328"/>
      <c r="C3" s="328"/>
      <c r="D3" s="328"/>
      <c r="E3" s="328"/>
      <c r="F3" s="328"/>
    </row>
    <row r="5" spans="1:9" x14ac:dyDescent="0.25">
      <c r="C5" s="316" t="s">
        <v>461</v>
      </c>
      <c r="D5" s="29" t="s">
        <v>134</v>
      </c>
      <c r="E5" s="29" t="s">
        <v>135</v>
      </c>
      <c r="F5" s="29" t="s">
        <v>147</v>
      </c>
      <c r="G5" s="4"/>
    </row>
    <row r="6" spans="1:9" x14ac:dyDescent="0.25">
      <c r="C6" t="s">
        <v>462</v>
      </c>
      <c r="D6" s="51">
        <v>3.1</v>
      </c>
      <c r="E6" s="51">
        <v>11.3</v>
      </c>
      <c r="F6" s="51">
        <v>18.7</v>
      </c>
      <c r="G6" s="34"/>
      <c r="I6" s="30"/>
    </row>
    <row r="7" spans="1:9" x14ac:dyDescent="0.25">
      <c r="C7" t="s">
        <v>463</v>
      </c>
      <c r="D7" s="51">
        <v>21.5</v>
      </c>
      <c r="E7" s="51">
        <v>67.900000000000006</v>
      </c>
      <c r="F7" s="51">
        <v>172.5</v>
      </c>
      <c r="G7" s="34"/>
      <c r="H7" s="51"/>
      <c r="I7" s="30"/>
    </row>
    <row r="8" spans="1:9" x14ac:dyDescent="0.25">
      <c r="C8" t="s">
        <v>464</v>
      </c>
      <c r="D8" s="51">
        <v>108.5</v>
      </c>
      <c r="E8" s="51">
        <v>138.5</v>
      </c>
      <c r="F8" s="51">
        <v>122.6</v>
      </c>
      <c r="G8" s="34"/>
      <c r="H8" s="51"/>
      <c r="I8" s="30"/>
    </row>
    <row r="9" spans="1:9" x14ac:dyDescent="0.25">
      <c r="C9" t="s">
        <v>465</v>
      </c>
      <c r="D9" s="51">
        <v>74.099999999999994</v>
      </c>
      <c r="E9" s="51">
        <v>108.2</v>
      </c>
      <c r="F9" s="51">
        <v>100.7</v>
      </c>
      <c r="G9" s="34"/>
      <c r="H9" s="51"/>
      <c r="I9" s="30"/>
    </row>
    <row r="10" spans="1:9" x14ac:dyDescent="0.25">
      <c r="C10" t="s">
        <v>466</v>
      </c>
      <c r="D10" s="51">
        <v>392.9</v>
      </c>
      <c r="E10" s="51">
        <v>624.29999999999995</v>
      </c>
      <c r="F10" s="51">
        <v>773.5</v>
      </c>
      <c r="G10" s="34"/>
      <c r="H10" s="51"/>
      <c r="I10" s="30"/>
    </row>
    <row r="11" spans="1:9" x14ac:dyDescent="0.25">
      <c r="C11" t="s">
        <v>467</v>
      </c>
      <c r="D11" s="51">
        <v>507.8</v>
      </c>
      <c r="E11" s="51">
        <v>727.7</v>
      </c>
      <c r="F11" s="51">
        <v>918.9</v>
      </c>
      <c r="G11" s="34"/>
      <c r="H11" s="51"/>
      <c r="I11" s="30"/>
    </row>
    <row r="12" spans="1:9" x14ac:dyDescent="0.25">
      <c r="C12" t="s">
        <v>468</v>
      </c>
      <c r="D12" s="51">
        <v>256.89999999999998</v>
      </c>
      <c r="E12" s="51">
        <v>448.5</v>
      </c>
      <c r="F12" s="51">
        <v>584.6</v>
      </c>
      <c r="G12" s="34"/>
      <c r="H12" s="51"/>
      <c r="I12" s="30"/>
    </row>
    <row r="13" spans="1:9" x14ac:dyDescent="0.25">
      <c r="C13" t="s">
        <v>469</v>
      </c>
      <c r="D13" s="51">
        <v>142.19999999999999</v>
      </c>
      <c r="E13" s="51">
        <v>212.2</v>
      </c>
      <c r="F13" s="51">
        <v>204.4</v>
      </c>
      <c r="G13" s="34"/>
      <c r="I13" s="30"/>
    </row>
    <row r="14" spans="1:9" x14ac:dyDescent="0.25">
      <c r="C14" t="s">
        <v>470</v>
      </c>
      <c r="D14" s="51">
        <v>270.39999999999998</v>
      </c>
      <c r="E14" s="51">
        <v>435.7</v>
      </c>
      <c r="F14" s="51">
        <v>431.3</v>
      </c>
      <c r="G14" s="34"/>
      <c r="I14" s="30"/>
    </row>
    <row r="15" spans="1:9" x14ac:dyDescent="0.25">
      <c r="C15" t="s">
        <v>471</v>
      </c>
      <c r="D15" s="51">
        <v>335</v>
      </c>
      <c r="E15" s="51">
        <v>621.9</v>
      </c>
      <c r="F15" s="51">
        <v>652.79999999999995</v>
      </c>
      <c r="G15" s="34"/>
      <c r="I15" s="30"/>
    </row>
    <row r="16" spans="1:9" x14ac:dyDescent="0.25">
      <c r="C16" t="s">
        <v>472</v>
      </c>
      <c r="D16" s="51">
        <v>73.900000000000006</v>
      </c>
      <c r="E16" s="51">
        <v>101.7</v>
      </c>
      <c r="F16" s="51">
        <v>118.3</v>
      </c>
      <c r="G16" s="34"/>
      <c r="I16" s="30"/>
    </row>
    <row r="17" spans="3:9" x14ac:dyDescent="0.25">
      <c r="C17" t="s">
        <v>473</v>
      </c>
      <c r="D17" s="51">
        <v>231</v>
      </c>
      <c r="E17" s="51">
        <v>321.60000000000002</v>
      </c>
      <c r="F17" s="51">
        <v>380.3</v>
      </c>
      <c r="G17" s="34"/>
      <c r="I17" s="30"/>
    </row>
    <row r="18" spans="3:9" x14ac:dyDescent="0.25">
      <c r="C18" t="s">
        <v>474</v>
      </c>
      <c r="D18" s="51">
        <v>91</v>
      </c>
      <c r="E18" s="51">
        <v>134.30000000000001</v>
      </c>
      <c r="F18" s="51">
        <v>309.3</v>
      </c>
      <c r="G18" s="34"/>
      <c r="I18" s="30"/>
    </row>
    <row r="19" spans="3:9" x14ac:dyDescent="0.25">
      <c r="C19" t="s">
        <v>475</v>
      </c>
      <c r="D19" s="51">
        <v>50.3</v>
      </c>
      <c r="E19" s="51">
        <v>86.5</v>
      </c>
      <c r="F19" s="51">
        <v>121.8</v>
      </c>
      <c r="G19" s="34"/>
      <c r="I19" s="30"/>
    </row>
    <row r="20" spans="3:9" x14ac:dyDescent="0.25">
      <c r="C20" t="s">
        <v>476</v>
      </c>
      <c r="D20" s="51">
        <v>3.8</v>
      </c>
      <c r="E20" s="51">
        <v>4.9000000000000004</v>
      </c>
      <c r="F20" s="51">
        <v>11.3</v>
      </c>
      <c r="G20" s="34"/>
      <c r="I20" s="30"/>
    </row>
    <row r="21" spans="3:9" x14ac:dyDescent="0.25">
      <c r="C21" t="s">
        <v>477</v>
      </c>
      <c r="D21" s="51">
        <v>58</v>
      </c>
      <c r="E21" s="51">
        <v>98.9</v>
      </c>
      <c r="F21" s="51">
        <v>104.3</v>
      </c>
      <c r="G21" s="34"/>
      <c r="I21" s="30"/>
    </row>
    <row r="22" spans="3:9" x14ac:dyDescent="0.25">
      <c r="C22" t="s">
        <v>478</v>
      </c>
      <c r="D22" s="51">
        <v>9.1999999999999993</v>
      </c>
      <c r="E22" s="51">
        <v>11.1</v>
      </c>
      <c r="F22" s="51">
        <v>23.3</v>
      </c>
      <c r="G22" s="34"/>
      <c r="I22" s="30"/>
    </row>
    <row r="23" spans="3:9" x14ac:dyDescent="0.25">
      <c r="C23" t="s">
        <v>479</v>
      </c>
      <c r="D23" s="51">
        <v>43.5</v>
      </c>
      <c r="E23" s="51">
        <v>84.4</v>
      </c>
      <c r="F23" s="51">
        <v>77.2</v>
      </c>
      <c r="G23" s="34"/>
      <c r="I23" s="30"/>
    </row>
    <row r="24" spans="3:9" x14ac:dyDescent="0.25">
      <c r="C24" t="s">
        <v>480</v>
      </c>
      <c r="D24" s="51">
        <v>58.2</v>
      </c>
      <c r="E24" s="51">
        <v>103.8</v>
      </c>
      <c r="F24" s="51">
        <v>98.6</v>
      </c>
      <c r="G24" s="34"/>
      <c r="I24" s="30"/>
    </row>
    <row r="25" spans="3:9" x14ac:dyDescent="0.25">
      <c r="C25" t="s">
        <v>481</v>
      </c>
      <c r="D25" s="51">
        <v>95.7</v>
      </c>
      <c r="E25" s="51">
        <v>80.5</v>
      </c>
      <c r="F25" s="51">
        <v>98.7</v>
      </c>
      <c r="G25" s="34"/>
      <c r="I25" s="30"/>
    </row>
    <row r="26" spans="3:9" x14ac:dyDescent="0.25">
      <c r="G26" s="34"/>
    </row>
    <row r="27" spans="3:9" x14ac:dyDescent="0.25">
      <c r="C27" s="5" t="s">
        <v>68</v>
      </c>
      <c r="D27" s="159">
        <v>2826.9</v>
      </c>
      <c r="E27" s="159">
        <v>4423.8</v>
      </c>
      <c r="F27" s="159">
        <v>5323.0911757200001</v>
      </c>
      <c r="G27" s="34"/>
    </row>
    <row r="30" spans="3:9" ht="15.6" customHeight="1" x14ac:dyDescent="0.25">
      <c r="G30" s="319"/>
    </row>
    <row r="31" spans="3:9" x14ac:dyDescent="0.25">
      <c r="G31" s="319"/>
    </row>
    <row r="32" spans="3:9" x14ac:dyDescent="0.25">
      <c r="G32" s="319"/>
    </row>
    <row r="33" spans="3:6" x14ac:dyDescent="0.25">
      <c r="C33" s="330" t="s">
        <v>326</v>
      </c>
      <c r="D33" s="330"/>
      <c r="E33" s="330"/>
      <c r="F33" s="330"/>
    </row>
    <row r="35" spans="3:6" x14ac:dyDescent="0.25">
      <c r="C35" s="329" t="s">
        <v>458</v>
      </c>
      <c r="D35" s="329"/>
      <c r="E35" s="329"/>
      <c r="F35" s="329"/>
    </row>
    <row r="36" spans="3:6" x14ac:dyDescent="0.25">
      <c r="C36" s="329"/>
      <c r="D36" s="329"/>
      <c r="E36" s="329"/>
      <c r="F36" s="329"/>
    </row>
    <row r="37" spans="3:6" x14ac:dyDescent="0.25">
      <c r="C37" s="329"/>
      <c r="D37" s="329"/>
      <c r="E37" s="329"/>
      <c r="F37" s="329"/>
    </row>
    <row r="39" spans="3:6" x14ac:dyDescent="0.25">
      <c r="C39" t="s">
        <v>459</v>
      </c>
    </row>
  </sheetData>
  <mergeCells count="4">
    <mergeCell ref="A1:F1"/>
    <mergeCell ref="A3:F3"/>
    <mergeCell ref="C33:F33"/>
    <mergeCell ref="C35:F37"/>
  </mergeCells>
  <pageMargins left="0.45" right="0.45" top="0.5" bottom="0.5" header="0.3" footer="0.3"/>
  <pageSetup scale="7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EE62E-D1F9-45B5-BC15-39EDB1093693}">
  <sheetPr>
    <pageSetUpPr fitToPage="1"/>
  </sheetPr>
  <dimension ref="A1:J35"/>
  <sheetViews>
    <sheetView zoomScaleNormal="100" workbookViewId="0">
      <selection sqref="A1:H1"/>
    </sheetView>
  </sheetViews>
  <sheetFormatPr defaultRowHeight="15.75" x14ac:dyDescent="0.25"/>
  <cols>
    <col min="1" max="1" width="75" customWidth="1"/>
    <col min="2" max="2" width="3" customWidth="1"/>
    <col min="3" max="3" width="17" customWidth="1"/>
    <col min="4" max="8" width="9" customWidth="1"/>
    <col min="10" max="10" width="12" bestFit="1" customWidth="1"/>
  </cols>
  <sheetData>
    <row r="1" spans="1:10" s="1" customFormat="1" ht="26.25" x14ac:dyDescent="0.4">
      <c r="A1" s="327" t="s">
        <v>454</v>
      </c>
      <c r="B1" s="327"/>
      <c r="C1" s="327"/>
      <c r="D1" s="327"/>
      <c r="E1" s="327"/>
      <c r="F1" s="327"/>
      <c r="G1" s="327"/>
      <c r="H1" s="327"/>
    </row>
    <row r="2" spans="1:10" ht="4.5" customHeight="1" x14ac:dyDescent="0.25">
      <c r="A2" s="2"/>
    </row>
    <row r="3" spans="1:10" ht="18.75" customHeight="1" x14ac:dyDescent="0.3">
      <c r="A3" s="328" t="s">
        <v>482</v>
      </c>
      <c r="B3" s="328"/>
      <c r="C3" s="328"/>
      <c r="D3" s="328"/>
      <c r="E3" s="328"/>
      <c r="F3" s="328"/>
      <c r="G3" s="328"/>
      <c r="H3" s="328"/>
    </row>
    <row r="5" spans="1:10" x14ac:dyDescent="0.25">
      <c r="A5" s="5"/>
      <c r="D5" s="333" t="s">
        <v>483</v>
      </c>
      <c r="E5" s="333"/>
      <c r="F5" s="333"/>
      <c r="G5" s="333"/>
      <c r="H5" s="333"/>
    </row>
    <row r="6" spans="1:10" x14ac:dyDescent="0.25">
      <c r="C6" s="160" t="s">
        <v>484</v>
      </c>
      <c r="D6" s="29">
        <v>2015</v>
      </c>
      <c r="E6" s="29">
        <v>2016</v>
      </c>
      <c r="F6" s="29">
        <v>2017</v>
      </c>
      <c r="G6" s="29">
        <v>2018</v>
      </c>
      <c r="H6" s="29">
        <v>2019</v>
      </c>
    </row>
    <row r="7" spans="1:10" x14ac:dyDescent="0.25">
      <c r="C7" s="161">
        <v>0</v>
      </c>
      <c r="D7" s="77">
        <v>94228</v>
      </c>
      <c r="E7" s="77">
        <v>79863</v>
      </c>
      <c r="F7" s="77">
        <v>56624</v>
      </c>
      <c r="G7" s="77">
        <v>52378</v>
      </c>
      <c r="H7" s="77">
        <v>52890</v>
      </c>
    </row>
    <row r="8" spans="1:10" x14ac:dyDescent="0.25">
      <c r="C8" s="162" t="s">
        <v>485</v>
      </c>
      <c r="D8" s="77">
        <v>21112</v>
      </c>
      <c r="E8" s="77">
        <v>20904</v>
      </c>
      <c r="F8" s="77">
        <v>29998</v>
      </c>
      <c r="G8" s="77">
        <v>29379</v>
      </c>
      <c r="H8" s="77">
        <v>28135</v>
      </c>
    </row>
    <row r="9" spans="1:10" x14ac:dyDescent="0.25">
      <c r="C9" s="162" t="s">
        <v>486</v>
      </c>
      <c r="D9" s="77">
        <v>6080</v>
      </c>
      <c r="E9" s="77">
        <v>5993</v>
      </c>
      <c r="F9" s="77">
        <v>7515</v>
      </c>
      <c r="G9" s="77">
        <v>8493</v>
      </c>
      <c r="H9" s="77">
        <v>8287</v>
      </c>
      <c r="J9" s="163"/>
    </row>
    <row r="10" spans="1:10" x14ac:dyDescent="0.25">
      <c r="C10" s="162" t="s">
        <v>487</v>
      </c>
      <c r="D10" s="77">
        <v>2649</v>
      </c>
      <c r="E10" s="77">
        <v>2653</v>
      </c>
      <c r="F10" s="77">
        <v>2929</v>
      </c>
      <c r="G10" s="77">
        <v>3523</v>
      </c>
      <c r="H10" s="77">
        <v>3353</v>
      </c>
      <c r="J10" s="163"/>
    </row>
    <row r="11" spans="1:10" x14ac:dyDescent="0.25">
      <c r="D11" s="80">
        <f>SUM(D7:D10)</f>
        <v>124069</v>
      </c>
      <c r="E11" s="80">
        <f>SUM(E7:E10)</f>
        <v>109413</v>
      </c>
      <c r="F11" s="80">
        <f>SUM(F7:F10)</f>
        <v>97066</v>
      </c>
      <c r="G11" s="80">
        <f>SUM(G7:G10)</f>
        <v>93773</v>
      </c>
      <c r="H11" s="80">
        <f>SUM(H7:H10)</f>
        <v>92665</v>
      </c>
    </row>
    <row r="13" spans="1:10" x14ac:dyDescent="0.25">
      <c r="D13" s="333" t="s">
        <v>488</v>
      </c>
      <c r="E13" s="333"/>
      <c r="F13" s="333"/>
      <c r="G13" s="333"/>
      <c r="H13" s="333"/>
    </row>
    <row r="14" spans="1:10" x14ac:dyDescent="0.25">
      <c r="C14" s="160" t="s">
        <v>484</v>
      </c>
      <c r="D14" s="29">
        <v>2015</v>
      </c>
      <c r="E14" s="29">
        <v>2016</v>
      </c>
      <c r="F14" s="29">
        <v>2017</v>
      </c>
      <c r="G14" s="29">
        <v>2018</v>
      </c>
      <c r="H14" s="29">
        <v>2019</v>
      </c>
      <c r="J14" s="4"/>
    </row>
    <row r="15" spans="1:10" x14ac:dyDescent="0.25">
      <c r="C15" s="161">
        <v>0</v>
      </c>
      <c r="D15" s="30">
        <v>0</v>
      </c>
      <c r="E15" s="30">
        <v>0</v>
      </c>
      <c r="F15" s="30">
        <v>0</v>
      </c>
      <c r="G15" s="30">
        <v>0</v>
      </c>
      <c r="H15" s="30">
        <v>0</v>
      </c>
    </row>
    <row r="16" spans="1:10" x14ac:dyDescent="0.25">
      <c r="C16" s="162" t="s">
        <v>485</v>
      </c>
      <c r="D16" s="30">
        <v>42.369183999999997</v>
      </c>
      <c r="E16" s="30">
        <v>41.919929000000003</v>
      </c>
      <c r="F16" s="30">
        <v>55.632344000000003</v>
      </c>
      <c r="G16" s="30">
        <v>56.018732</v>
      </c>
      <c r="H16" s="30">
        <v>53.658017000000001</v>
      </c>
      <c r="J16" s="30"/>
    </row>
    <row r="17" spans="1:10" x14ac:dyDescent="0.25">
      <c r="C17" s="162" t="s">
        <v>486</v>
      </c>
      <c r="D17" s="30">
        <v>207.99258699999999</v>
      </c>
      <c r="E17" s="30">
        <v>205.383579</v>
      </c>
      <c r="F17" s="30">
        <v>254.66262800000001</v>
      </c>
      <c r="G17" s="30">
        <v>287.47776800000003</v>
      </c>
      <c r="H17" s="30">
        <v>282.28829899999999</v>
      </c>
      <c r="J17" s="30"/>
    </row>
    <row r="18" spans="1:10" x14ac:dyDescent="0.25">
      <c r="C18" s="162" t="s">
        <v>487</v>
      </c>
      <c r="D18" s="30">
        <v>2292.5634930000001</v>
      </c>
      <c r="E18" s="30">
        <v>2345.8845580000002</v>
      </c>
      <c r="F18" s="30">
        <v>2285.1370860000002</v>
      </c>
      <c r="G18" s="30">
        <v>2957.088456</v>
      </c>
      <c r="H18" s="30">
        <v>2656.1265159999998</v>
      </c>
      <c r="J18" s="30"/>
    </row>
    <row r="19" spans="1:10" x14ac:dyDescent="0.25">
      <c r="A19" s="5"/>
      <c r="D19" s="76">
        <f>SUM(D15:D18)</f>
        <v>2542.925264</v>
      </c>
      <c r="E19" s="76">
        <f>SUM(E15:E18)</f>
        <v>2593.1880660000002</v>
      </c>
      <c r="F19" s="76">
        <f>SUM(F15:F18)</f>
        <v>2595.4320580000003</v>
      </c>
      <c r="G19" s="76">
        <f>SUM(G15:G18)</f>
        <v>3300.5849560000001</v>
      </c>
      <c r="H19" s="76">
        <f>SUM(H15:H18)</f>
        <v>2992.0728319999998</v>
      </c>
    </row>
    <row r="21" spans="1:10" x14ac:dyDescent="0.25">
      <c r="D21" s="333" t="s">
        <v>489</v>
      </c>
      <c r="E21" s="333"/>
      <c r="F21" s="333"/>
      <c r="G21" s="333"/>
      <c r="H21" s="333"/>
    </row>
    <row r="22" spans="1:10" x14ac:dyDescent="0.25">
      <c r="A22" s="5"/>
      <c r="C22" s="160" t="s">
        <v>484</v>
      </c>
      <c r="D22" s="29">
        <v>2015</v>
      </c>
      <c r="E22" s="29">
        <v>2016</v>
      </c>
      <c r="F22" s="29">
        <v>2017</v>
      </c>
      <c r="G22" s="29">
        <v>2018</v>
      </c>
      <c r="H22" s="29">
        <v>2019</v>
      </c>
    </row>
    <row r="23" spans="1:10" x14ac:dyDescent="0.25">
      <c r="C23" s="161">
        <v>0</v>
      </c>
      <c r="D23" s="164">
        <f t="shared" ref="D23:H27" si="0">+D7/D$11</f>
        <v>0.75948061159516078</v>
      </c>
      <c r="E23" s="164">
        <f t="shared" si="0"/>
        <v>0.72992240410188913</v>
      </c>
      <c r="F23" s="164">
        <f t="shared" ref="F23:H24" si="1">+F7/F$11</f>
        <v>0.58335565491521235</v>
      </c>
      <c r="G23" s="164">
        <f t="shared" si="1"/>
        <v>0.5585616328794003</v>
      </c>
      <c r="H23" s="164">
        <f t="shared" si="1"/>
        <v>0.57076566125290018</v>
      </c>
    </row>
    <row r="24" spans="1:10" x14ac:dyDescent="0.25">
      <c r="C24" s="162" t="s">
        <v>485</v>
      </c>
      <c r="D24" s="164">
        <f t="shared" si="0"/>
        <v>0.17016337683063457</v>
      </c>
      <c r="E24" s="164">
        <f t="shared" si="0"/>
        <v>0.19105590743330317</v>
      </c>
      <c r="F24" s="164">
        <f t="shared" si="1"/>
        <v>0.30904745224898522</v>
      </c>
      <c r="G24" s="164">
        <f t="shared" si="1"/>
        <v>0.31329913727832104</v>
      </c>
      <c r="H24" s="164">
        <f t="shared" si="1"/>
        <v>0.30362056871526466</v>
      </c>
    </row>
    <row r="25" spans="1:10" x14ac:dyDescent="0.25">
      <c r="C25" s="162" t="s">
        <v>486</v>
      </c>
      <c r="D25" s="164">
        <f t="shared" si="0"/>
        <v>4.9004989159258154E-2</v>
      </c>
      <c r="E25" s="164">
        <f t="shared" si="0"/>
        <v>5.4774112765393512E-2</v>
      </c>
      <c r="F25" s="164">
        <f t="shared" si="0"/>
        <v>7.7421548224919132E-2</v>
      </c>
      <c r="G25" s="164">
        <f t="shared" si="0"/>
        <v>9.0569780213920856E-2</v>
      </c>
      <c r="H25" s="164">
        <f t="shared" si="0"/>
        <v>8.9429666001187069E-2</v>
      </c>
    </row>
    <row r="26" spans="1:10" x14ac:dyDescent="0.25">
      <c r="C26" s="162" t="s">
        <v>487</v>
      </c>
      <c r="D26" s="164">
        <f t="shared" si="0"/>
        <v>2.1351022414946522E-2</v>
      </c>
      <c r="E26" s="164">
        <f t="shared" si="0"/>
        <v>2.4247575699414145E-2</v>
      </c>
      <c r="F26" s="164">
        <f t="shared" si="0"/>
        <v>3.0175344610883316E-2</v>
      </c>
      <c r="G26" s="164">
        <f t="shared" si="0"/>
        <v>3.7569449628357843E-2</v>
      </c>
      <c r="H26" s="164">
        <f t="shared" si="0"/>
        <v>3.6184104030648034E-2</v>
      </c>
    </row>
    <row r="27" spans="1:10" x14ac:dyDescent="0.25">
      <c r="D27" s="165">
        <f t="shared" si="0"/>
        <v>1</v>
      </c>
      <c r="E27" s="165">
        <f t="shared" si="0"/>
        <v>1</v>
      </c>
      <c r="F27" s="165">
        <f t="shared" si="0"/>
        <v>1</v>
      </c>
      <c r="G27" s="165">
        <f t="shared" si="0"/>
        <v>1</v>
      </c>
      <c r="H27" s="165">
        <f t="shared" si="0"/>
        <v>1</v>
      </c>
    </row>
    <row r="29" spans="1:10" x14ac:dyDescent="0.25">
      <c r="D29" s="333" t="s">
        <v>490</v>
      </c>
      <c r="E29" s="333"/>
      <c r="F29" s="333"/>
      <c r="G29" s="333"/>
      <c r="H29" s="333"/>
    </row>
    <row r="30" spans="1:10" x14ac:dyDescent="0.25">
      <c r="C30" s="160" t="s">
        <v>484</v>
      </c>
      <c r="D30" s="29">
        <v>2015</v>
      </c>
      <c r="E30" s="29">
        <v>2016</v>
      </c>
      <c r="F30" s="29">
        <v>2017</v>
      </c>
      <c r="G30" s="29">
        <v>2018</v>
      </c>
      <c r="H30" s="29">
        <v>2019</v>
      </c>
    </row>
    <row r="31" spans="1:10" x14ac:dyDescent="0.25">
      <c r="C31" s="161">
        <v>0</v>
      </c>
      <c r="D31" s="164">
        <f t="shared" ref="D31:H35" si="2">+D15/D$19</f>
        <v>0</v>
      </c>
      <c r="E31" s="164">
        <f t="shared" si="2"/>
        <v>0</v>
      </c>
      <c r="F31" s="164">
        <f>+F15/F$19</f>
        <v>0</v>
      </c>
      <c r="G31" s="164">
        <f>+G15/G$19</f>
        <v>0</v>
      </c>
      <c r="H31" s="164">
        <f>+H15/H$19</f>
        <v>0</v>
      </c>
    </row>
    <row r="32" spans="1:10" x14ac:dyDescent="0.25">
      <c r="C32" s="162" t="s">
        <v>485</v>
      </c>
      <c r="D32" s="164">
        <f t="shared" si="2"/>
        <v>1.6661592300732279E-2</v>
      </c>
      <c r="E32" s="164">
        <f t="shared" si="2"/>
        <v>1.6165402559738605E-2</v>
      </c>
      <c r="F32" s="164">
        <f t="shared" si="2"/>
        <v>2.1434714050218455E-2</v>
      </c>
      <c r="G32" s="164">
        <f t="shared" si="2"/>
        <v>1.6972364822231224E-2</v>
      </c>
      <c r="H32" s="164">
        <f t="shared" si="2"/>
        <v>1.79333926721741E-2</v>
      </c>
    </row>
    <row r="33" spans="3:8" x14ac:dyDescent="0.25">
      <c r="C33" s="162" t="s">
        <v>486</v>
      </c>
      <c r="D33" s="164">
        <f t="shared" si="2"/>
        <v>8.179264642360326E-2</v>
      </c>
      <c r="E33" s="164">
        <f t="shared" si="2"/>
        <v>7.9201189336338698E-2</v>
      </c>
      <c r="F33" s="164">
        <f t="shared" si="2"/>
        <v>9.8119550929889915E-2</v>
      </c>
      <c r="G33" s="164">
        <f t="shared" si="2"/>
        <v>8.7099036029175916E-2</v>
      </c>
      <c r="H33" s="164">
        <f t="shared" si="2"/>
        <v>9.434539693718258E-2</v>
      </c>
    </row>
    <row r="34" spans="3:8" x14ac:dyDescent="0.25">
      <c r="C34" s="162" t="s">
        <v>487</v>
      </c>
      <c r="D34" s="164">
        <f t="shared" si="2"/>
        <v>0.90154576127566455</v>
      </c>
      <c r="E34" s="164">
        <f t="shared" si="2"/>
        <v>0.90463340810392268</v>
      </c>
      <c r="F34" s="164">
        <f t="shared" si="2"/>
        <v>0.88044573501989154</v>
      </c>
      <c r="G34" s="164">
        <f t="shared" si="2"/>
        <v>0.8959285991485928</v>
      </c>
      <c r="H34" s="164">
        <f t="shared" si="2"/>
        <v>0.88772121039064333</v>
      </c>
    </row>
    <row r="35" spans="3:8" x14ac:dyDescent="0.25">
      <c r="D35" s="165">
        <f t="shared" si="2"/>
        <v>1</v>
      </c>
      <c r="E35" s="165">
        <f t="shared" si="2"/>
        <v>1</v>
      </c>
      <c r="F35" s="165">
        <f t="shared" si="2"/>
        <v>1</v>
      </c>
      <c r="G35" s="165">
        <f t="shared" si="2"/>
        <v>1</v>
      </c>
      <c r="H35" s="165">
        <f t="shared" si="2"/>
        <v>1</v>
      </c>
    </row>
  </sheetData>
  <mergeCells count="6">
    <mergeCell ref="D29:H29"/>
    <mergeCell ref="A1:H1"/>
    <mergeCell ref="A3:H3"/>
    <mergeCell ref="D5:H5"/>
    <mergeCell ref="D13:H13"/>
    <mergeCell ref="D21:H21"/>
  </mergeCells>
  <pageMargins left="0.45" right="0.45" top="0.5" bottom="0.5" header="0.3" footer="0.3"/>
  <pageSetup scale="7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85162-D0CE-4DCB-BA7A-8DF99B48CBA2}">
  <sheetPr>
    <pageSetUpPr fitToPage="1"/>
  </sheetPr>
  <dimension ref="A1:J38"/>
  <sheetViews>
    <sheetView zoomScaleNormal="100" zoomScalePageLayoutView="60" workbookViewId="0">
      <selection sqref="A1:G1"/>
    </sheetView>
  </sheetViews>
  <sheetFormatPr defaultRowHeight="15.75" x14ac:dyDescent="0.25"/>
  <cols>
    <col min="1" max="1" width="82.75" customWidth="1"/>
    <col min="2" max="2" width="7.5" customWidth="1"/>
    <col min="3" max="3" width="9.125" customWidth="1"/>
    <col min="4" max="5" width="8.75" customWidth="1"/>
    <col min="6" max="6" width="10" customWidth="1"/>
    <col min="7" max="7" width="13.125" customWidth="1"/>
  </cols>
  <sheetData>
    <row r="1" spans="1:10" s="1" customFormat="1" ht="26.25" x14ac:dyDescent="0.4">
      <c r="A1" s="327" t="s">
        <v>454</v>
      </c>
      <c r="B1" s="327"/>
      <c r="C1" s="327"/>
      <c r="D1" s="327"/>
      <c r="E1" s="327"/>
      <c r="F1" s="327"/>
      <c r="G1" s="327"/>
    </row>
    <row r="2" spans="1:10" ht="4.5" customHeight="1" x14ac:dyDescent="0.25">
      <c r="A2" s="2"/>
    </row>
    <row r="3" spans="1:10" ht="18.75" customHeight="1" x14ac:dyDescent="0.3">
      <c r="A3" s="328" t="s">
        <v>491</v>
      </c>
      <c r="B3" s="328"/>
      <c r="C3" s="328"/>
      <c r="D3" s="328"/>
      <c r="E3" s="328"/>
      <c r="F3" s="328"/>
      <c r="G3" s="328"/>
    </row>
    <row r="4" spans="1:10" ht="15.75" customHeight="1" x14ac:dyDescent="0.25">
      <c r="A4" s="290"/>
      <c r="C4" s="290"/>
      <c r="D4" s="166"/>
      <c r="E4" s="166"/>
      <c r="F4" s="291"/>
      <c r="G4" s="167"/>
    </row>
    <row r="5" spans="1:10" ht="15.75" customHeight="1" x14ac:dyDescent="0.25">
      <c r="A5" s="290"/>
      <c r="C5" s="283" t="s">
        <v>411</v>
      </c>
      <c r="D5" s="29" t="s">
        <v>492</v>
      </c>
      <c r="E5" s="29" t="s">
        <v>493</v>
      </c>
      <c r="F5" s="292" t="s">
        <v>494</v>
      </c>
      <c r="G5" s="29" t="s">
        <v>495</v>
      </c>
    </row>
    <row r="6" spans="1:10" x14ac:dyDescent="0.25">
      <c r="A6" s="290"/>
      <c r="C6" s="282">
        <v>2010</v>
      </c>
      <c r="D6" s="168">
        <v>108861</v>
      </c>
      <c r="E6" s="168">
        <v>164745</v>
      </c>
      <c r="F6" s="168">
        <v>66126</v>
      </c>
      <c r="G6" s="168">
        <v>78511</v>
      </c>
      <c r="I6" s="77"/>
      <c r="J6" s="77"/>
    </row>
    <row r="7" spans="1:10" x14ac:dyDescent="0.25">
      <c r="A7" s="290"/>
      <c r="C7" s="282">
        <v>2011</v>
      </c>
      <c r="D7" s="168">
        <v>113909</v>
      </c>
      <c r="E7" s="168">
        <v>169451</v>
      </c>
      <c r="F7" s="168">
        <v>72408</v>
      </c>
      <c r="G7" s="168">
        <v>79650</v>
      </c>
      <c r="I7" s="77"/>
      <c r="J7" s="77"/>
    </row>
    <row r="8" spans="1:10" x14ac:dyDescent="0.25">
      <c r="A8" s="290"/>
      <c r="C8" s="282">
        <v>2012</v>
      </c>
      <c r="D8" s="168">
        <v>116744</v>
      </c>
      <c r="E8" s="168">
        <v>171710</v>
      </c>
      <c r="F8" s="168">
        <v>78089</v>
      </c>
      <c r="G8" s="168">
        <v>80563</v>
      </c>
      <c r="I8" s="77"/>
      <c r="J8" s="77"/>
    </row>
    <row r="9" spans="1:10" x14ac:dyDescent="0.25">
      <c r="A9" s="290"/>
      <c r="C9" s="282">
        <v>2013</v>
      </c>
      <c r="D9" s="168">
        <v>117681</v>
      </c>
      <c r="E9" s="168">
        <v>174238</v>
      </c>
      <c r="F9" s="168">
        <v>83645</v>
      </c>
      <c r="G9" s="168">
        <v>80409</v>
      </c>
      <c r="I9" s="77"/>
      <c r="J9" s="77"/>
    </row>
    <row r="10" spans="1:10" x14ac:dyDescent="0.25">
      <c r="A10" s="290"/>
      <c r="C10" s="282">
        <v>2014</v>
      </c>
      <c r="D10" s="168">
        <v>122660</v>
      </c>
      <c r="E10" s="168">
        <v>179419</v>
      </c>
      <c r="F10" s="168">
        <v>90814</v>
      </c>
      <c r="G10" s="168">
        <v>81455</v>
      </c>
      <c r="I10" s="77"/>
      <c r="J10" s="77"/>
    </row>
    <row r="11" spans="1:10" x14ac:dyDescent="0.25">
      <c r="A11" s="290"/>
      <c r="C11" s="282">
        <v>2015</v>
      </c>
      <c r="D11" s="168">
        <v>124069</v>
      </c>
      <c r="E11" s="168">
        <v>182176</v>
      </c>
      <c r="F11" s="168">
        <v>97773</v>
      </c>
      <c r="G11" s="168">
        <v>82031</v>
      </c>
      <c r="I11" s="77"/>
      <c r="J11" s="77"/>
    </row>
    <row r="12" spans="1:10" x14ac:dyDescent="0.25">
      <c r="A12" s="290"/>
      <c r="C12" s="282">
        <v>2016</v>
      </c>
      <c r="D12" s="168">
        <v>109413</v>
      </c>
      <c r="E12" s="168">
        <v>185018</v>
      </c>
      <c r="F12" s="168">
        <v>102500</v>
      </c>
      <c r="G12" s="168">
        <v>82897</v>
      </c>
      <c r="I12" s="77"/>
      <c r="J12" s="77"/>
    </row>
    <row r="13" spans="1:10" x14ac:dyDescent="0.25">
      <c r="A13" s="290"/>
      <c r="C13" s="282">
        <v>2017</v>
      </c>
      <c r="D13" s="168">
        <v>96737</v>
      </c>
      <c r="E13" s="168">
        <v>189194</v>
      </c>
      <c r="F13" s="168">
        <v>108888</v>
      </c>
      <c r="G13" s="168">
        <v>83372</v>
      </c>
      <c r="I13" s="77"/>
      <c r="J13" s="77"/>
    </row>
    <row r="14" spans="1:10" x14ac:dyDescent="0.25">
      <c r="A14" s="290"/>
      <c r="C14" s="282">
        <v>2018</v>
      </c>
      <c r="D14" s="77">
        <v>93161</v>
      </c>
      <c r="E14" s="77">
        <v>192102</v>
      </c>
      <c r="F14" s="77">
        <v>114705</v>
      </c>
      <c r="G14" s="77">
        <v>82778</v>
      </c>
      <c r="I14" s="77"/>
      <c r="J14" s="77"/>
    </row>
    <row r="15" spans="1:10" x14ac:dyDescent="0.25">
      <c r="A15" s="290"/>
      <c r="C15" s="282">
        <v>2019</v>
      </c>
      <c r="D15" s="77">
        <v>91929</v>
      </c>
      <c r="E15" s="77">
        <v>197547</v>
      </c>
      <c r="F15" s="77">
        <v>121703</v>
      </c>
      <c r="G15" s="77">
        <v>83563</v>
      </c>
      <c r="I15" s="77"/>
      <c r="J15" s="77"/>
    </row>
    <row r="16" spans="1:10" x14ac:dyDescent="0.25">
      <c r="A16" s="290"/>
      <c r="C16" s="282"/>
      <c r="D16" s="168"/>
      <c r="E16" s="168"/>
      <c r="F16" s="168"/>
      <c r="G16" s="168"/>
    </row>
    <row r="17" spans="1:7" x14ac:dyDescent="0.25">
      <c r="A17" s="290"/>
      <c r="C17" s="282"/>
      <c r="D17" s="168"/>
      <c r="E17" s="168"/>
      <c r="F17" s="168"/>
      <c r="G17" s="168"/>
    </row>
    <row r="18" spans="1:7" x14ac:dyDescent="0.25">
      <c r="A18" s="290"/>
      <c r="C18" s="282"/>
      <c r="D18" s="168"/>
      <c r="E18" s="168"/>
      <c r="F18" s="168"/>
      <c r="G18" s="168"/>
    </row>
    <row r="19" spans="1:7" x14ac:dyDescent="0.25">
      <c r="A19" s="290"/>
      <c r="C19" s="282"/>
      <c r="D19" s="168"/>
      <c r="E19" s="168"/>
      <c r="F19" s="168"/>
      <c r="G19" s="168"/>
    </row>
    <row r="20" spans="1:7" x14ac:dyDescent="0.25">
      <c r="A20" s="290"/>
      <c r="C20" s="282"/>
      <c r="D20" s="168"/>
      <c r="E20" s="168"/>
      <c r="F20" s="168"/>
      <c r="G20" s="168"/>
    </row>
    <row r="21" spans="1:7" x14ac:dyDescent="0.25">
      <c r="A21" s="290"/>
      <c r="C21" s="282"/>
      <c r="D21" s="168"/>
      <c r="E21" s="168"/>
      <c r="F21" s="168"/>
      <c r="G21" s="168"/>
    </row>
    <row r="22" spans="1:7" x14ac:dyDescent="0.25">
      <c r="A22" s="290"/>
      <c r="C22" s="282"/>
      <c r="D22" s="168"/>
      <c r="E22" s="168"/>
      <c r="F22" s="168"/>
      <c r="G22" s="168"/>
    </row>
    <row r="23" spans="1:7" x14ac:dyDescent="0.25">
      <c r="A23" s="290"/>
      <c r="C23" s="282"/>
      <c r="D23" s="168"/>
      <c r="E23" s="168"/>
      <c r="F23" s="168"/>
      <c r="G23" s="168"/>
    </row>
    <row r="24" spans="1:7" x14ac:dyDescent="0.25">
      <c r="A24" s="290"/>
      <c r="C24" s="282"/>
      <c r="D24" s="168"/>
      <c r="E24" s="168"/>
      <c r="F24" s="168"/>
      <c r="G24" s="168"/>
    </row>
    <row r="25" spans="1:7" x14ac:dyDescent="0.25">
      <c r="A25" s="290"/>
      <c r="C25" s="282"/>
      <c r="D25" s="168"/>
      <c r="E25" s="168"/>
      <c r="F25" s="168"/>
      <c r="G25" s="168"/>
    </row>
    <row r="26" spans="1:7" x14ac:dyDescent="0.25">
      <c r="A26" s="290"/>
      <c r="C26" s="290"/>
      <c r="D26" s="168"/>
      <c r="E26" s="168"/>
      <c r="F26" s="168"/>
      <c r="G26" s="168"/>
    </row>
    <row r="27" spans="1:7" x14ac:dyDescent="0.25">
      <c r="A27" s="290"/>
      <c r="C27" s="290"/>
      <c r="D27" s="168"/>
      <c r="E27" s="168"/>
      <c r="F27" s="168"/>
      <c r="G27" s="168"/>
    </row>
    <row r="28" spans="1:7" x14ac:dyDescent="0.25">
      <c r="A28" s="330" t="s">
        <v>326</v>
      </c>
      <c r="B28" s="330"/>
      <c r="C28" s="330"/>
      <c r="D28" s="330"/>
      <c r="E28" s="330"/>
      <c r="F28" s="330"/>
      <c r="G28" s="330"/>
    </row>
    <row r="29" spans="1:7" x14ac:dyDescent="0.25">
      <c r="A29" s="82"/>
    </row>
    <row r="30" spans="1:7" ht="15.75" customHeight="1" x14ac:dyDescent="0.25">
      <c r="A30" s="334" t="s">
        <v>496</v>
      </c>
      <c r="B30" s="334"/>
      <c r="C30" s="334"/>
      <c r="D30" s="334"/>
      <c r="E30" s="334"/>
      <c r="F30" s="334"/>
      <c r="G30" s="334"/>
    </row>
    <row r="31" spans="1:7" ht="15.75" customHeight="1" x14ac:dyDescent="0.25">
      <c r="A31" s="334"/>
      <c r="B31" s="334"/>
      <c r="C31" s="334"/>
      <c r="D31" s="334"/>
      <c r="E31" s="334"/>
      <c r="F31" s="334"/>
      <c r="G31" s="334"/>
    </row>
    <row r="32" spans="1:7" ht="15.75" customHeight="1" x14ac:dyDescent="0.25">
      <c r="A32" s="169"/>
    </row>
    <row r="33" spans="1:7" ht="15.75" customHeight="1" x14ac:dyDescent="0.25">
      <c r="A33" s="334" t="s">
        <v>497</v>
      </c>
      <c r="B33" s="334"/>
      <c r="C33" s="334"/>
      <c r="D33" s="334"/>
      <c r="E33" s="334"/>
      <c r="F33" s="334"/>
      <c r="G33" s="334"/>
    </row>
    <row r="34" spans="1:7" ht="15.75" customHeight="1" x14ac:dyDescent="0.25">
      <c r="A34" s="334"/>
      <c r="B34" s="334"/>
      <c r="C34" s="334"/>
      <c r="D34" s="334"/>
      <c r="E34" s="334"/>
      <c r="F34" s="334"/>
      <c r="G34" s="334"/>
    </row>
    <row r="35" spans="1:7" x14ac:dyDescent="0.25">
      <c r="A35" s="169"/>
      <c r="B35" s="169"/>
      <c r="C35" s="169"/>
      <c r="D35" s="169"/>
      <c r="E35" s="169"/>
      <c r="F35" s="169"/>
      <c r="G35" s="169"/>
    </row>
    <row r="36" spans="1:7" x14ac:dyDescent="0.25">
      <c r="A36" s="170"/>
    </row>
    <row r="37" spans="1:7" x14ac:dyDescent="0.25">
      <c r="A37" s="170"/>
    </row>
    <row r="38" spans="1:7" x14ac:dyDescent="0.25">
      <c r="A38" s="170"/>
    </row>
  </sheetData>
  <mergeCells count="5">
    <mergeCell ref="A1:G1"/>
    <mergeCell ref="A3:G3"/>
    <mergeCell ref="A28:G28"/>
    <mergeCell ref="A30:G31"/>
    <mergeCell ref="A33:G34"/>
  </mergeCells>
  <pageMargins left="0.45" right="0.45" top="0.5" bottom="0.5" header="0.3" footer="0.3"/>
  <pageSetup scale="7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BBCC2-E4D9-41EA-AE82-046CA6157B26}">
  <sheetPr>
    <pageSetUpPr fitToPage="1"/>
  </sheetPr>
  <dimension ref="A1:Q44"/>
  <sheetViews>
    <sheetView zoomScaleNormal="100" workbookViewId="0">
      <selection sqref="A1:J1"/>
    </sheetView>
  </sheetViews>
  <sheetFormatPr defaultRowHeight="15.75" x14ac:dyDescent="0.25"/>
  <cols>
    <col min="1" max="1" width="10.625" customWidth="1"/>
    <col min="2" max="2" width="16" bestFit="1" customWidth="1"/>
    <col min="3" max="3" width="43.625" customWidth="1"/>
    <col min="4" max="4" width="18.625" customWidth="1"/>
    <col min="5" max="5" width="7.5" customWidth="1"/>
    <col min="6" max="6" width="11.125" bestFit="1" customWidth="1"/>
    <col min="7" max="7" width="8.625" customWidth="1"/>
    <col min="8" max="8" width="8.875" bestFit="1" customWidth="1"/>
    <col min="9" max="10" width="7.5" customWidth="1"/>
    <col min="12" max="12" width="13" bestFit="1" customWidth="1"/>
  </cols>
  <sheetData>
    <row r="1" spans="1:13" s="1" customFormat="1" ht="26.25" x14ac:dyDescent="0.4">
      <c r="A1" s="327" t="s">
        <v>390</v>
      </c>
      <c r="B1" s="327"/>
      <c r="C1" s="327"/>
      <c r="D1" s="327"/>
      <c r="E1" s="327"/>
      <c r="F1" s="327"/>
      <c r="G1" s="327"/>
      <c r="H1" s="327"/>
      <c r="I1" s="327"/>
      <c r="J1" s="327"/>
    </row>
    <row r="2" spans="1:13" ht="4.5" customHeight="1" x14ac:dyDescent="0.25">
      <c r="A2" s="2"/>
      <c r="B2" s="2"/>
      <c r="C2" s="2"/>
      <c r="D2" s="2"/>
    </row>
    <row r="3" spans="1:13" ht="18.75" x14ac:dyDescent="0.3">
      <c r="A3" s="328" t="s">
        <v>391</v>
      </c>
      <c r="B3" s="328"/>
      <c r="C3" s="328"/>
      <c r="D3" s="328"/>
      <c r="E3" s="328"/>
      <c r="F3" s="328"/>
      <c r="G3" s="328"/>
      <c r="H3" s="328"/>
      <c r="I3" s="328"/>
      <c r="J3" s="328"/>
    </row>
    <row r="5" spans="1:13" x14ac:dyDescent="0.25">
      <c r="F5" s="50" t="s">
        <v>114</v>
      </c>
      <c r="G5" s="29" t="s">
        <v>392</v>
      </c>
      <c r="H5" s="29" t="s">
        <v>393</v>
      </c>
      <c r="I5" s="29" t="s">
        <v>101</v>
      </c>
      <c r="J5" s="29" t="s">
        <v>394</v>
      </c>
      <c r="K5" s="4"/>
      <c r="L5" s="4"/>
      <c r="M5" s="48"/>
    </row>
    <row r="6" spans="1:13" x14ac:dyDescent="0.25">
      <c r="F6" s="48" t="s">
        <v>117</v>
      </c>
      <c r="G6" s="51">
        <v>678.31700000000001</v>
      </c>
      <c r="H6" s="51">
        <v>169.16</v>
      </c>
      <c r="I6" s="51">
        <v>2.9380000000000002</v>
      </c>
      <c r="J6" s="51">
        <v>-3.64</v>
      </c>
      <c r="K6" s="79"/>
      <c r="L6" s="79"/>
      <c r="M6" s="48"/>
    </row>
    <row r="7" spans="1:13" x14ac:dyDescent="0.25">
      <c r="F7" s="48" t="s">
        <v>118</v>
      </c>
      <c r="G7" s="51">
        <v>662.97</v>
      </c>
      <c r="H7" s="51">
        <v>350.52499999999998</v>
      </c>
      <c r="I7" s="51">
        <v>3.145</v>
      </c>
      <c r="J7" s="51">
        <v>-4.2430000000000003</v>
      </c>
      <c r="K7" s="79"/>
      <c r="L7" s="79"/>
      <c r="M7" s="48"/>
    </row>
    <row r="8" spans="1:13" x14ac:dyDescent="0.25">
      <c r="F8" s="48" t="s">
        <v>119</v>
      </c>
      <c r="G8" s="51">
        <v>676.38300000000004</v>
      </c>
      <c r="H8" s="51">
        <v>451.47399999999999</v>
      </c>
      <c r="I8" s="51">
        <v>3.4379999999999997</v>
      </c>
      <c r="J8" s="51">
        <v>-5.383</v>
      </c>
      <c r="K8" s="79"/>
      <c r="L8" s="79"/>
      <c r="M8" s="48"/>
    </row>
    <row r="9" spans="1:13" x14ac:dyDescent="0.25">
      <c r="F9" s="48" t="s">
        <v>120</v>
      </c>
      <c r="G9" s="51">
        <v>711.726</v>
      </c>
      <c r="H9" s="51">
        <v>439.65100000000001</v>
      </c>
      <c r="I9" s="51">
        <v>4.7079999999999993</v>
      </c>
      <c r="J9" s="51">
        <v>-5.0999999999999996</v>
      </c>
      <c r="K9" s="79"/>
      <c r="L9" s="79"/>
      <c r="M9" s="48"/>
    </row>
    <row r="10" spans="1:13" x14ac:dyDescent="0.25">
      <c r="F10" s="48" t="s">
        <v>121</v>
      </c>
      <c r="G10" s="51">
        <v>775.86400000000003</v>
      </c>
      <c r="H10" s="51">
        <v>518.11800000000005</v>
      </c>
      <c r="I10" s="51">
        <v>5.1879999999999997</v>
      </c>
      <c r="J10" s="51">
        <v>-5.859</v>
      </c>
      <c r="K10" s="79"/>
      <c r="L10" s="79"/>
      <c r="M10" s="48"/>
    </row>
    <row r="11" spans="1:13" x14ac:dyDescent="0.25">
      <c r="F11" s="48" t="s">
        <v>122</v>
      </c>
      <c r="G11" s="51">
        <v>785.53599999999994</v>
      </c>
      <c r="H11" s="51">
        <v>563.26300000000003</v>
      </c>
      <c r="I11" s="51">
        <v>6.1420000000000003</v>
      </c>
      <c r="J11" s="51">
        <v>-6.0609999999999999</v>
      </c>
      <c r="K11" s="79"/>
      <c r="L11" s="79"/>
      <c r="M11" s="48"/>
    </row>
    <row r="12" spans="1:13" x14ac:dyDescent="0.25">
      <c r="F12" s="48" t="s">
        <v>123</v>
      </c>
      <c r="G12" s="51">
        <v>872.65700000000004</v>
      </c>
      <c r="H12" s="51">
        <v>504.92</v>
      </c>
      <c r="I12" s="51">
        <v>5.3999999999999995</v>
      </c>
      <c r="J12" s="51">
        <v>-6.1820000000000004</v>
      </c>
      <c r="K12" s="79"/>
      <c r="L12" s="79"/>
      <c r="M12" s="48"/>
    </row>
    <row r="13" spans="1:13" x14ac:dyDescent="0.25">
      <c r="F13" s="48" t="s">
        <v>124</v>
      </c>
      <c r="G13" s="51">
        <v>817.82500000000005</v>
      </c>
      <c r="H13" s="51">
        <v>471.072</v>
      </c>
      <c r="I13" s="51">
        <v>3.476</v>
      </c>
      <c r="J13" s="51">
        <v>-5.7039999999999997</v>
      </c>
      <c r="K13" s="79"/>
      <c r="L13" s="79"/>
      <c r="M13" s="48"/>
    </row>
    <row r="14" spans="1:13" x14ac:dyDescent="0.25">
      <c r="F14" s="48" t="s">
        <v>125</v>
      </c>
      <c r="G14" s="51">
        <v>783.12400000000002</v>
      </c>
      <c r="H14" s="51">
        <v>443.96899999999999</v>
      </c>
      <c r="I14" s="51">
        <v>3.4289999999999998</v>
      </c>
      <c r="J14" s="51">
        <v>-5.3719999999999999</v>
      </c>
      <c r="K14" s="79"/>
      <c r="L14" s="79"/>
      <c r="M14" s="48"/>
    </row>
    <row r="15" spans="1:13" x14ac:dyDescent="0.25">
      <c r="F15" s="48" t="s">
        <v>126</v>
      </c>
      <c r="G15" s="51">
        <v>890.62300000000005</v>
      </c>
      <c r="H15" s="51">
        <v>441.55799999999999</v>
      </c>
      <c r="I15" s="51">
        <v>4.3179999999999996</v>
      </c>
      <c r="J15" s="51">
        <v>-6.4779999999999998</v>
      </c>
      <c r="K15" s="79"/>
      <c r="L15" s="79"/>
      <c r="M15" s="48"/>
    </row>
    <row r="16" spans="1:13" x14ac:dyDescent="0.25">
      <c r="F16" s="48" t="s">
        <v>127</v>
      </c>
      <c r="G16" s="51">
        <v>854.62800000000004</v>
      </c>
      <c r="H16" s="51">
        <v>454.40100000000001</v>
      </c>
      <c r="I16" s="51">
        <v>3.226</v>
      </c>
      <c r="J16" s="51">
        <v>-5.9829999999999997</v>
      </c>
      <c r="K16" s="79"/>
      <c r="L16" s="79"/>
      <c r="M16" s="48"/>
    </row>
    <row r="17" spans="1:17" x14ac:dyDescent="0.25">
      <c r="F17" s="48" t="s">
        <v>128</v>
      </c>
      <c r="G17" s="51">
        <v>835.279</v>
      </c>
      <c r="H17" s="51">
        <v>448.13600000000002</v>
      </c>
      <c r="I17" s="51">
        <v>1.4770000000000001</v>
      </c>
      <c r="J17" s="51">
        <v>-5.6630000000000003</v>
      </c>
      <c r="K17" s="79"/>
      <c r="L17" s="79"/>
      <c r="M17" s="48"/>
    </row>
    <row r="18" spans="1:17" x14ac:dyDescent="0.25">
      <c r="F18" s="48" t="s">
        <v>129</v>
      </c>
      <c r="G18" s="51">
        <v>861.97900000000004</v>
      </c>
      <c r="H18" s="51">
        <v>403.666</v>
      </c>
      <c r="I18" s="51">
        <v>2.427</v>
      </c>
      <c r="J18" s="51">
        <v>-6.2519999999999998</v>
      </c>
      <c r="K18" s="79"/>
      <c r="L18" s="79"/>
      <c r="M18" s="48"/>
    </row>
    <row r="19" spans="1:17" x14ac:dyDescent="0.25">
      <c r="F19" s="48" t="s">
        <v>130</v>
      </c>
      <c r="G19" s="51">
        <v>907.19399999999996</v>
      </c>
      <c r="H19" s="51">
        <v>399.37900000000002</v>
      </c>
      <c r="I19" s="51">
        <v>3.556</v>
      </c>
      <c r="J19" s="51">
        <v>-5.2229999999999999</v>
      </c>
      <c r="K19" s="79"/>
      <c r="L19" s="79"/>
      <c r="M19" s="48"/>
    </row>
    <row r="20" spans="1:17" x14ac:dyDescent="0.25">
      <c r="F20" s="48" t="s">
        <v>131</v>
      </c>
      <c r="G20" s="51">
        <v>863.12800000000004</v>
      </c>
      <c r="H20" s="51">
        <v>370.26499999999999</v>
      </c>
      <c r="I20" s="51">
        <v>2.5499999999999998</v>
      </c>
      <c r="J20" s="51">
        <v>-5.407</v>
      </c>
      <c r="K20" s="79"/>
      <c r="L20" s="79"/>
      <c r="M20" s="48"/>
    </row>
    <row r="21" spans="1:17" x14ac:dyDescent="0.25">
      <c r="F21" s="48" t="s">
        <v>132</v>
      </c>
      <c r="G21" s="51">
        <v>788.44399999999996</v>
      </c>
      <c r="H21" s="51">
        <v>364.596</v>
      </c>
      <c r="I21" s="51">
        <v>1.9690000000000001</v>
      </c>
      <c r="J21" s="51">
        <v>-5.0759999999999996</v>
      </c>
      <c r="K21" s="79"/>
      <c r="L21" s="79"/>
      <c r="M21" s="48"/>
    </row>
    <row r="22" spans="1:17" x14ac:dyDescent="0.25">
      <c r="F22" s="48" t="s">
        <v>133</v>
      </c>
      <c r="G22" s="51">
        <v>906.92399999999998</v>
      </c>
      <c r="H22" s="51">
        <v>344.49</v>
      </c>
      <c r="I22" s="51">
        <v>3.9569999999999999</v>
      </c>
      <c r="J22" s="51">
        <v>-5.32</v>
      </c>
      <c r="K22" s="142"/>
      <c r="L22" s="79"/>
      <c r="M22" s="48"/>
    </row>
    <row r="23" spans="1:17" x14ac:dyDescent="0.25">
      <c r="F23" s="48" t="s">
        <v>134</v>
      </c>
      <c r="G23" s="51">
        <v>821.71799999999996</v>
      </c>
      <c r="H23" s="51">
        <v>285.21600000000001</v>
      </c>
      <c r="I23" s="51">
        <v>2.4039999999999999</v>
      </c>
      <c r="J23" s="51">
        <v>-5.077</v>
      </c>
      <c r="K23" s="142"/>
      <c r="L23" s="79"/>
      <c r="M23" s="143"/>
    </row>
    <row r="24" spans="1:17" x14ac:dyDescent="0.25">
      <c r="F24" s="48" t="s">
        <v>135</v>
      </c>
      <c r="G24" s="51">
        <v>761.72445975000016</v>
      </c>
      <c r="H24" s="51">
        <v>231.14406855999999</v>
      </c>
      <c r="I24" s="51">
        <v>1.5</v>
      </c>
      <c r="J24" s="51">
        <v>-4.3447617599999999</v>
      </c>
      <c r="K24" s="107"/>
      <c r="L24" s="79"/>
      <c r="M24" s="79"/>
    </row>
    <row r="25" spans="1:17" x14ac:dyDescent="0.25">
      <c r="F25" s="48" t="s">
        <v>147</v>
      </c>
      <c r="G25" s="51">
        <v>809.05632150999998</v>
      </c>
      <c r="H25" s="51">
        <v>216.64651475000002</v>
      </c>
      <c r="I25" s="51">
        <v>1.20591172</v>
      </c>
      <c r="J25" s="51">
        <v>-4.4656955900000002</v>
      </c>
      <c r="K25" s="142"/>
      <c r="L25" s="155"/>
      <c r="M25" s="79"/>
    </row>
    <row r="26" spans="1:17" x14ac:dyDescent="0.25">
      <c r="F26" s="48"/>
      <c r="L26" s="154"/>
    </row>
    <row r="27" spans="1:17" x14ac:dyDescent="0.25">
      <c r="L27" s="79"/>
    </row>
    <row r="28" spans="1:17" x14ac:dyDescent="0.25">
      <c r="A28" s="330" t="s">
        <v>332</v>
      </c>
      <c r="B28" s="330"/>
      <c r="C28" s="5"/>
      <c r="D28" s="330" t="s">
        <v>395</v>
      </c>
      <c r="E28" s="330"/>
      <c r="F28" s="330"/>
      <c r="G28" s="330"/>
      <c r="H28" s="330"/>
      <c r="I28" s="330"/>
      <c r="J28" s="330"/>
    </row>
    <row r="29" spans="1:17" x14ac:dyDescent="0.25">
      <c r="A29" s="144"/>
      <c r="B29" s="5"/>
      <c r="C29" s="5"/>
      <c r="P29" s="34"/>
      <c r="Q29" s="145"/>
    </row>
    <row r="30" spans="1:17" ht="15.75" customHeight="1" x14ac:dyDescent="0.25">
      <c r="A30" s="5" t="s">
        <v>396</v>
      </c>
      <c r="B30" s="4" t="s">
        <v>397</v>
      </c>
      <c r="D30" s="329" t="s">
        <v>398</v>
      </c>
      <c r="E30" s="329"/>
      <c r="F30" s="329"/>
      <c r="G30" s="329"/>
      <c r="H30" s="329"/>
      <c r="I30" s="329"/>
      <c r="J30" s="329"/>
      <c r="P30" s="34"/>
      <c r="Q30" s="145"/>
    </row>
    <row r="31" spans="1:17" ht="15.75" customHeight="1" x14ac:dyDescent="0.25">
      <c r="A31" s="48" t="s">
        <v>392</v>
      </c>
      <c r="B31" s="146">
        <v>5.8999999999999997E-2</v>
      </c>
      <c r="C31" s="144"/>
      <c r="D31" s="329"/>
      <c r="E31" s="329"/>
      <c r="F31" s="329"/>
      <c r="G31" s="329"/>
      <c r="H31" s="329"/>
      <c r="I31" s="329"/>
      <c r="J31" s="329"/>
      <c r="P31" s="34"/>
      <c r="Q31" s="145"/>
    </row>
    <row r="32" spans="1:17" x14ac:dyDescent="0.25">
      <c r="A32" s="48" t="s">
        <v>399</v>
      </c>
      <c r="B32" s="146">
        <v>0.05</v>
      </c>
      <c r="C32" s="147"/>
      <c r="D32" s="329"/>
      <c r="E32" s="329"/>
      <c r="F32" s="329"/>
      <c r="G32" s="329"/>
      <c r="H32" s="329"/>
      <c r="I32" s="329"/>
      <c r="J32" s="329"/>
      <c r="P32" s="34"/>
      <c r="Q32" s="145"/>
    </row>
    <row r="33" spans="1:17" x14ac:dyDescent="0.25">
      <c r="A33" s="48" t="s">
        <v>400</v>
      </c>
      <c r="B33" s="146">
        <v>0.05</v>
      </c>
      <c r="C33" s="147"/>
      <c r="P33" s="34"/>
      <c r="Q33" s="145"/>
    </row>
    <row r="34" spans="1:17" ht="15.75" customHeight="1" x14ac:dyDescent="0.25">
      <c r="A34" s="48" t="s">
        <v>401</v>
      </c>
      <c r="B34" s="146">
        <v>0.05</v>
      </c>
      <c r="C34" s="147"/>
      <c r="D34" s="330" t="s">
        <v>402</v>
      </c>
      <c r="E34" s="330"/>
      <c r="F34" s="330"/>
      <c r="G34" s="330"/>
      <c r="H34" s="330"/>
      <c r="I34" s="330"/>
      <c r="J34" s="330"/>
      <c r="P34" s="34"/>
      <c r="Q34" s="145"/>
    </row>
    <row r="35" spans="1:17" x14ac:dyDescent="0.25">
      <c r="A35" s="48" t="s">
        <v>101</v>
      </c>
      <c r="B35" s="146">
        <v>0.05</v>
      </c>
      <c r="C35" s="147"/>
      <c r="D35" s="5"/>
      <c r="E35" s="5"/>
      <c r="F35" s="5"/>
      <c r="G35" s="5"/>
      <c r="P35" s="34"/>
      <c r="Q35" s="145"/>
    </row>
    <row r="36" spans="1:17" ht="15.75" customHeight="1" x14ac:dyDescent="0.25">
      <c r="A36" s="48"/>
      <c r="B36" s="148"/>
      <c r="C36" s="31"/>
      <c r="D36" s="329" t="s">
        <v>403</v>
      </c>
      <c r="E36" s="329"/>
      <c r="F36" s="329"/>
      <c r="G36" s="329"/>
      <c r="H36" s="329"/>
      <c r="I36" s="329"/>
      <c r="J36" s="329"/>
      <c r="P36" s="34"/>
      <c r="Q36" s="145"/>
    </row>
    <row r="37" spans="1:17" ht="15.75" customHeight="1" x14ac:dyDescent="0.25">
      <c r="A37" s="329" t="s">
        <v>404</v>
      </c>
      <c r="B37" s="329"/>
      <c r="C37" s="329"/>
      <c r="D37" s="329"/>
      <c r="E37" s="329"/>
      <c r="F37" s="329"/>
      <c r="G37" s="329"/>
      <c r="H37" s="329"/>
      <c r="I37" s="329"/>
      <c r="J37" s="329"/>
      <c r="P37" s="34"/>
      <c r="Q37" s="145"/>
    </row>
    <row r="38" spans="1:17" x14ac:dyDescent="0.25">
      <c r="A38" s="329"/>
      <c r="B38" s="329"/>
      <c r="C38" s="329"/>
      <c r="D38" s="329"/>
      <c r="E38" s="329"/>
      <c r="F38" s="329"/>
      <c r="G38" s="329"/>
      <c r="H38" s="329"/>
      <c r="I38" s="329"/>
      <c r="J38" s="329"/>
      <c r="P38" s="34"/>
      <c r="Q38" s="145"/>
    </row>
    <row r="39" spans="1:17" x14ac:dyDescent="0.25">
      <c r="A39" s="31"/>
      <c r="B39" s="31"/>
      <c r="C39" s="31"/>
      <c r="P39" s="34"/>
      <c r="Q39" s="145"/>
    </row>
    <row r="40" spans="1:17" x14ac:dyDescent="0.25">
      <c r="A40" s="43"/>
      <c r="B40" s="149"/>
      <c r="P40" s="34"/>
      <c r="Q40" s="145"/>
    </row>
    <row r="41" spans="1:17" x14ac:dyDescent="0.25">
      <c r="A41" s="43"/>
      <c r="B41" s="43"/>
      <c r="D41" s="5"/>
      <c r="E41" s="5"/>
      <c r="F41" s="5"/>
      <c r="G41" s="5"/>
      <c r="H41" s="5"/>
      <c r="I41" s="5"/>
      <c r="P41" s="34"/>
      <c r="Q41" s="145"/>
    </row>
    <row r="42" spans="1:17" ht="15.75" customHeight="1" x14ac:dyDescent="0.25">
      <c r="D42" s="31"/>
      <c r="E42" s="31"/>
      <c r="F42" s="31"/>
      <c r="G42" s="31"/>
      <c r="H42" s="31"/>
      <c r="I42" s="31"/>
      <c r="P42" s="34"/>
      <c r="Q42" s="145"/>
    </row>
    <row r="43" spans="1:17" x14ac:dyDescent="0.25">
      <c r="D43" s="31"/>
      <c r="E43" s="31"/>
      <c r="F43" s="31"/>
      <c r="G43" s="31"/>
      <c r="H43" s="31"/>
      <c r="I43" s="31"/>
      <c r="P43" s="34"/>
      <c r="Q43" s="145"/>
    </row>
    <row r="44" spans="1:17" x14ac:dyDescent="0.25">
      <c r="P44" s="34"/>
    </row>
  </sheetData>
  <mergeCells count="8">
    <mergeCell ref="D36:J38"/>
    <mergeCell ref="A37:C38"/>
    <mergeCell ref="A1:J1"/>
    <mergeCell ref="A3:J3"/>
    <mergeCell ref="A28:B28"/>
    <mergeCell ref="D28:J28"/>
    <mergeCell ref="D30:J32"/>
    <mergeCell ref="D34:J34"/>
  </mergeCells>
  <pageMargins left="0.45" right="0.45" top="0.5" bottom="0.5" header="0.3" footer="0.3"/>
  <pageSetup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226AC-32A6-4CCF-AEC6-2B8990EB387F}">
  <sheetPr>
    <pageSetUpPr fitToPage="1"/>
  </sheetPr>
  <dimension ref="A1:N52"/>
  <sheetViews>
    <sheetView zoomScaleNormal="100" workbookViewId="0">
      <selection sqref="A1:G1"/>
    </sheetView>
  </sheetViews>
  <sheetFormatPr defaultRowHeight="15.75" x14ac:dyDescent="0.25"/>
  <cols>
    <col min="1" max="1" width="80.625" customWidth="1"/>
    <col min="2" max="2" width="7.5" customWidth="1"/>
    <col min="3" max="3" width="11.25" customWidth="1"/>
    <col min="4" max="4" width="10" customWidth="1"/>
    <col min="5" max="5" width="10.625" bestFit="1" customWidth="1"/>
    <col min="6" max="7" width="10" customWidth="1"/>
    <col min="9" max="9" width="11.375" bestFit="1" customWidth="1"/>
  </cols>
  <sheetData>
    <row r="1" spans="1:11" s="1" customFormat="1" ht="26.25" x14ac:dyDescent="0.4">
      <c r="A1" s="327" t="s">
        <v>427</v>
      </c>
      <c r="B1" s="327"/>
      <c r="C1" s="327"/>
      <c r="D1" s="327"/>
      <c r="E1" s="327"/>
      <c r="F1" s="327"/>
      <c r="G1" s="327"/>
    </row>
    <row r="2" spans="1:11" ht="4.5" customHeight="1" x14ac:dyDescent="0.25">
      <c r="A2" s="2"/>
    </row>
    <row r="3" spans="1:11" ht="18.75" x14ac:dyDescent="0.3">
      <c r="A3" s="328" t="s">
        <v>193</v>
      </c>
      <c r="B3" s="328"/>
      <c r="C3" s="328"/>
      <c r="D3" s="328"/>
      <c r="E3" s="328"/>
      <c r="F3" s="328"/>
      <c r="G3" s="328"/>
    </row>
    <row r="5" spans="1:11" x14ac:dyDescent="0.25">
      <c r="C5" s="50" t="s">
        <v>114</v>
      </c>
      <c r="D5" s="29" t="s">
        <v>428</v>
      </c>
      <c r="E5" s="29" t="s">
        <v>429</v>
      </c>
      <c r="F5" s="29" t="s">
        <v>101</v>
      </c>
      <c r="G5" s="29" t="s">
        <v>68</v>
      </c>
      <c r="H5" s="4"/>
      <c r="J5" s="4"/>
    </row>
    <row r="6" spans="1:11" x14ac:dyDescent="0.25">
      <c r="C6" s="48" t="s">
        <v>117</v>
      </c>
      <c r="D6" s="51">
        <v>50.155694930000003</v>
      </c>
      <c r="E6" s="51">
        <v>247.47922645</v>
      </c>
      <c r="F6" s="51">
        <v>32.973688949999996</v>
      </c>
      <c r="G6" s="51">
        <v>330.60861032999998</v>
      </c>
      <c r="H6" s="79"/>
      <c r="I6" s="51"/>
      <c r="J6" s="79"/>
      <c r="K6" s="78"/>
    </row>
    <row r="7" spans="1:11" x14ac:dyDescent="0.25">
      <c r="C7" s="48" t="s">
        <v>118</v>
      </c>
      <c r="D7" s="51">
        <v>71.153238280000011</v>
      </c>
      <c r="E7" s="51">
        <v>279.18040628000006</v>
      </c>
      <c r="F7" s="51">
        <v>40.434200400000002</v>
      </c>
      <c r="G7" s="51">
        <v>390.76784496000005</v>
      </c>
      <c r="H7" s="79"/>
      <c r="I7" s="51"/>
      <c r="J7" s="79"/>
      <c r="K7" s="78"/>
    </row>
    <row r="8" spans="1:11" x14ac:dyDescent="0.25">
      <c r="C8" s="48" t="s">
        <v>119</v>
      </c>
      <c r="D8" s="51">
        <v>47.898490030000005</v>
      </c>
      <c r="E8" s="51">
        <v>320.33014630999998</v>
      </c>
      <c r="F8" s="51">
        <v>42.471596529999992</v>
      </c>
      <c r="G8" s="51">
        <v>410.70023286999998</v>
      </c>
      <c r="H8" s="79"/>
      <c r="I8" s="51"/>
      <c r="J8" s="79"/>
      <c r="K8" s="78"/>
    </row>
    <row r="9" spans="1:11" x14ac:dyDescent="0.25">
      <c r="C9" s="48" t="s">
        <v>120</v>
      </c>
      <c r="D9" s="51">
        <v>36.944785790000005</v>
      </c>
      <c r="E9" s="51">
        <v>312.05726255000002</v>
      </c>
      <c r="F9" s="51">
        <v>41.368921239999999</v>
      </c>
      <c r="G9" s="51">
        <v>390.37096958000006</v>
      </c>
      <c r="H9" s="79"/>
      <c r="I9" s="51"/>
      <c r="J9" s="79"/>
      <c r="K9" s="78"/>
    </row>
    <row r="10" spans="1:11" x14ac:dyDescent="0.25">
      <c r="C10" s="48" t="s">
        <v>121</v>
      </c>
      <c r="D10" s="51">
        <v>30.989885720000004</v>
      </c>
      <c r="E10" s="51">
        <v>335.61016790000002</v>
      </c>
      <c r="F10" s="51">
        <v>45.889726039999992</v>
      </c>
      <c r="G10" s="51">
        <v>412.48977966000001</v>
      </c>
      <c r="H10" s="79"/>
      <c r="I10" s="51"/>
      <c r="J10" s="79"/>
      <c r="K10" s="78"/>
    </row>
    <row r="11" spans="1:11" x14ac:dyDescent="0.25">
      <c r="C11" s="48" t="s">
        <v>122</v>
      </c>
      <c r="D11" s="51">
        <v>40.655159159999997</v>
      </c>
      <c r="E11" s="51">
        <v>337.28166742999997</v>
      </c>
      <c r="F11" s="51">
        <v>40.292069580000003</v>
      </c>
      <c r="G11" s="51">
        <v>418.22889616999998</v>
      </c>
      <c r="H11" s="79"/>
      <c r="I11" s="51"/>
      <c r="J11" s="79"/>
      <c r="K11" s="78"/>
    </row>
    <row r="12" spans="1:11" x14ac:dyDescent="0.25">
      <c r="C12" s="48" t="s">
        <v>123</v>
      </c>
      <c r="D12" s="51">
        <v>46.228266310000009</v>
      </c>
      <c r="E12" s="51">
        <v>347.85762124999997</v>
      </c>
      <c r="F12" s="51">
        <v>37.449276619999999</v>
      </c>
      <c r="G12" s="51">
        <v>431.53516417999992</v>
      </c>
      <c r="H12" s="79"/>
      <c r="I12" s="51"/>
      <c r="J12" s="79"/>
      <c r="K12" s="78"/>
    </row>
    <row r="13" spans="1:11" x14ac:dyDescent="0.25">
      <c r="C13" s="48" t="s">
        <v>124</v>
      </c>
      <c r="D13" s="51">
        <v>96.370574300000001</v>
      </c>
      <c r="E13" s="51">
        <v>329.98823204999997</v>
      </c>
      <c r="F13" s="51">
        <v>33.16952474</v>
      </c>
      <c r="G13" s="51">
        <v>459.52833108999994</v>
      </c>
      <c r="H13" s="79"/>
      <c r="J13" s="79"/>
      <c r="K13" s="78"/>
    </row>
    <row r="14" spans="1:11" x14ac:dyDescent="0.25">
      <c r="C14" s="48" t="s">
        <v>125</v>
      </c>
      <c r="D14" s="51">
        <v>147.92090756999997</v>
      </c>
      <c r="E14" s="51">
        <v>242.00028573</v>
      </c>
      <c r="F14" s="51">
        <v>38.673119250000006</v>
      </c>
      <c r="G14" s="51">
        <v>428.59431254999998</v>
      </c>
      <c r="H14" s="79"/>
      <c r="J14" s="79"/>
      <c r="K14" s="78"/>
    </row>
    <row r="15" spans="1:11" x14ac:dyDescent="0.25">
      <c r="C15" s="48" t="s">
        <v>126</v>
      </c>
      <c r="D15" s="51">
        <v>67.989202579999997</v>
      </c>
      <c r="E15" s="51">
        <v>342.45723853999999</v>
      </c>
      <c r="F15" s="51">
        <v>47.962103499999998</v>
      </c>
      <c r="G15" s="51">
        <v>458.40854461999999</v>
      </c>
      <c r="H15" s="79"/>
      <c r="J15" s="79"/>
      <c r="K15" s="78"/>
    </row>
    <row r="16" spans="1:11" x14ac:dyDescent="0.25">
      <c r="C16" s="48" t="s">
        <v>127</v>
      </c>
      <c r="D16" s="51">
        <v>73.280761079999991</v>
      </c>
      <c r="E16" s="51">
        <v>332.71850293</v>
      </c>
      <c r="F16" s="51">
        <v>40.94660669000001</v>
      </c>
      <c r="G16" s="51">
        <v>446.9458707</v>
      </c>
      <c r="H16" s="79"/>
      <c r="J16" s="79"/>
      <c r="K16" s="78"/>
    </row>
    <row r="17" spans="1:14" x14ac:dyDescent="0.25">
      <c r="C17" s="48" t="s">
        <v>128</v>
      </c>
      <c r="D17" s="51">
        <v>43.510218710000011</v>
      </c>
      <c r="E17" s="51">
        <v>353.12545080000007</v>
      </c>
      <c r="F17" s="51">
        <v>35.437558010000004</v>
      </c>
      <c r="G17" s="51">
        <v>432.07322752000005</v>
      </c>
      <c r="H17" s="79"/>
      <c r="J17" s="79"/>
      <c r="K17" s="78"/>
    </row>
    <row r="18" spans="1:14" x14ac:dyDescent="0.25">
      <c r="C18" s="48" t="s">
        <v>129</v>
      </c>
      <c r="D18" s="51">
        <v>56.952460311000003</v>
      </c>
      <c r="E18" s="51">
        <v>341.11878116999992</v>
      </c>
      <c r="F18" s="51">
        <v>56.236020710000005</v>
      </c>
      <c r="G18" s="51">
        <v>454.30726219099989</v>
      </c>
      <c r="H18" s="79"/>
      <c r="J18" s="79"/>
      <c r="K18" s="78"/>
    </row>
    <row r="19" spans="1:14" x14ac:dyDescent="0.25">
      <c r="C19" s="48" t="s">
        <v>130</v>
      </c>
      <c r="D19" s="51">
        <v>51.342162830000007</v>
      </c>
      <c r="E19" s="51">
        <v>362.82405426999998</v>
      </c>
      <c r="F19" s="51">
        <v>50.460235119999993</v>
      </c>
      <c r="G19" s="51">
        <v>464.62645221999998</v>
      </c>
      <c r="H19" s="79"/>
      <c r="J19" s="79"/>
      <c r="K19" s="78"/>
    </row>
    <row r="20" spans="1:14" x14ac:dyDescent="0.25">
      <c r="C20" s="48" t="s">
        <v>131</v>
      </c>
      <c r="D20" s="51">
        <v>42.017154250000004</v>
      </c>
      <c r="E20" s="51">
        <v>347.03035349000004</v>
      </c>
      <c r="F20" s="51">
        <v>44.378331700000004</v>
      </c>
      <c r="G20" s="51">
        <v>433.42583944</v>
      </c>
      <c r="H20" s="79"/>
      <c r="J20" s="79"/>
      <c r="K20" s="78"/>
    </row>
    <row r="21" spans="1:14" x14ac:dyDescent="0.25">
      <c r="C21" s="48" t="s">
        <v>132</v>
      </c>
      <c r="D21" s="51">
        <v>33.296739769999995</v>
      </c>
      <c r="E21" s="51">
        <v>363.07218472000005</v>
      </c>
      <c r="F21" s="51">
        <v>54.487881799999997</v>
      </c>
      <c r="G21" s="51">
        <v>450.85680629000001</v>
      </c>
      <c r="H21" s="79"/>
      <c r="J21" s="79"/>
      <c r="K21" s="78"/>
    </row>
    <row r="22" spans="1:14" x14ac:dyDescent="0.25">
      <c r="C22" s="48" t="s">
        <v>133</v>
      </c>
      <c r="D22" s="51">
        <v>27.847087360000003</v>
      </c>
      <c r="E22" s="51">
        <v>347.08088695999999</v>
      </c>
      <c r="F22" s="51">
        <v>69.374597429999994</v>
      </c>
      <c r="G22" s="51">
        <v>444.30257174999997</v>
      </c>
      <c r="H22" s="79"/>
      <c r="J22" s="79"/>
      <c r="K22" s="78"/>
    </row>
    <row r="23" spans="1:14" x14ac:dyDescent="0.25">
      <c r="C23" s="48" t="s">
        <v>134</v>
      </c>
      <c r="D23" s="51">
        <v>42.808510910000003</v>
      </c>
      <c r="E23" s="51">
        <v>361.23022383</v>
      </c>
      <c r="F23" s="51">
        <v>69.539936940000018</v>
      </c>
      <c r="G23" s="51">
        <v>473.57867168000001</v>
      </c>
      <c r="H23" s="79"/>
      <c r="J23" s="79"/>
      <c r="K23" s="78"/>
    </row>
    <row r="24" spans="1:14" x14ac:dyDescent="0.25">
      <c r="C24" s="48" t="s">
        <v>135</v>
      </c>
      <c r="D24" s="51">
        <v>42.071873930000017</v>
      </c>
      <c r="E24" s="51">
        <v>383.19461092000006</v>
      </c>
      <c r="F24" s="51">
        <v>26.517187119999971</v>
      </c>
      <c r="G24" s="51">
        <v>451.78367197000006</v>
      </c>
      <c r="H24" s="79"/>
      <c r="J24" s="79"/>
      <c r="K24" s="78"/>
    </row>
    <row r="25" spans="1:14" x14ac:dyDescent="0.25">
      <c r="C25" s="48" t="s">
        <v>147</v>
      </c>
      <c r="D25" s="51">
        <v>53.211751370000002</v>
      </c>
      <c r="E25" s="51">
        <v>368.71995583000006</v>
      </c>
      <c r="F25" s="51">
        <v>60.35231706999997</v>
      </c>
      <c r="G25" s="51">
        <f>SUM(D25:F25)</f>
        <v>482.28402427000003</v>
      </c>
      <c r="H25" s="79"/>
      <c r="J25" s="79"/>
      <c r="K25" s="78"/>
    </row>
    <row r="27" spans="1:14" x14ac:dyDescent="0.25">
      <c r="A27" s="5"/>
      <c r="B27" s="5"/>
      <c r="C27" s="5"/>
      <c r="D27" s="5"/>
      <c r="E27" s="5"/>
      <c r="F27" s="5"/>
      <c r="G27" s="5"/>
    </row>
    <row r="28" spans="1:14" x14ac:dyDescent="0.25">
      <c r="A28" s="330" t="s">
        <v>326</v>
      </c>
      <c r="B28" s="330"/>
      <c r="C28" s="330"/>
      <c r="D28" s="330"/>
      <c r="E28" s="330"/>
      <c r="F28" s="330"/>
      <c r="G28" s="330"/>
    </row>
    <row r="29" spans="1:14" x14ac:dyDescent="0.25">
      <c r="A29" s="5"/>
      <c r="B29" s="5"/>
      <c r="C29" s="5"/>
      <c r="D29" s="5"/>
      <c r="E29" s="5"/>
      <c r="F29" s="5"/>
      <c r="G29" s="5"/>
    </row>
    <row r="30" spans="1:14" x14ac:dyDescent="0.25">
      <c r="A30" s="329" t="s">
        <v>430</v>
      </c>
      <c r="B30" s="329"/>
      <c r="C30" s="329"/>
      <c r="D30" s="329"/>
      <c r="E30" s="329"/>
      <c r="F30" s="329"/>
      <c r="G30" s="329"/>
    </row>
    <row r="31" spans="1:14" ht="15.75" customHeight="1" x14ac:dyDescent="0.25">
      <c r="A31" s="329"/>
      <c r="B31" s="329"/>
      <c r="C31" s="329"/>
      <c r="D31" s="329"/>
      <c r="E31" s="329"/>
      <c r="F31" s="329"/>
      <c r="G31" s="329"/>
      <c r="M31" s="34"/>
      <c r="N31" s="145"/>
    </row>
    <row r="32" spans="1:14" ht="15.75" customHeight="1" x14ac:dyDescent="0.25">
      <c r="A32" s="49"/>
      <c r="B32" s="49"/>
      <c r="C32" s="49"/>
      <c r="D32" s="49"/>
      <c r="E32" s="49"/>
      <c r="F32" s="49"/>
      <c r="G32" s="49"/>
      <c r="M32" s="34"/>
      <c r="N32" s="145"/>
    </row>
    <row r="33" spans="1:14" ht="15.75" customHeight="1" x14ac:dyDescent="0.25">
      <c r="A33" s="329" t="s">
        <v>431</v>
      </c>
      <c r="B33" s="329"/>
      <c r="C33" s="329"/>
      <c r="D33" s="329"/>
      <c r="E33" s="329"/>
      <c r="F33" s="329"/>
      <c r="G33" s="329"/>
      <c r="M33" s="34"/>
      <c r="N33" s="145"/>
    </row>
    <row r="34" spans="1:14" ht="15.75" customHeight="1" x14ac:dyDescent="0.25">
      <c r="A34" s="329"/>
      <c r="B34" s="329"/>
      <c r="C34" s="329"/>
      <c r="D34" s="329"/>
      <c r="E34" s="329"/>
      <c r="F34" s="329"/>
      <c r="G34" s="329"/>
      <c r="M34" s="34"/>
      <c r="N34" s="145"/>
    </row>
    <row r="35" spans="1:14" x14ac:dyDescent="0.25">
      <c r="M35" s="34"/>
      <c r="N35" s="145"/>
    </row>
    <row r="36" spans="1:14" ht="15.75" customHeight="1" x14ac:dyDescent="0.25">
      <c r="M36" s="34"/>
      <c r="N36" s="145"/>
    </row>
    <row r="37" spans="1:14" x14ac:dyDescent="0.25">
      <c r="M37" s="34"/>
      <c r="N37" s="145"/>
    </row>
    <row r="38" spans="1:14" x14ac:dyDescent="0.25">
      <c r="M38" s="34"/>
      <c r="N38" s="145"/>
    </row>
    <row r="39" spans="1:14" x14ac:dyDescent="0.25">
      <c r="A39" s="49"/>
      <c r="M39" s="34"/>
      <c r="N39" s="145"/>
    </row>
    <row r="40" spans="1:14" x14ac:dyDescent="0.25">
      <c r="A40" s="43"/>
      <c r="M40" s="34"/>
      <c r="N40" s="145"/>
    </row>
    <row r="41" spans="1:14" x14ac:dyDescent="0.25">
      <c r="A41" s="43"/>
      <c r="B41" s="5"/>
      <c r="D41" s="5"/>
      <c r="E41" s="5"/>
      <c r="F41" s="5"/>
      <c r="G41" s="5"/>
      <c r="M41" s="34"/>
      <c r="N41" s="145"/>
    </row>
    <row r="42" spans="1:14" ht="15.75" customHeight="1" x14ac:dyDescent="0.25">
      <c r="A42" s="43"/>
      <c r="B42" s="31"/>
      <c r="C42" s="5"/>
      <c r="D42" s="31"/>
      <c r="E42" s="31"/>
      <c r="F42" s="31"/>
      <c r="G42" s="31"/>
      <c r="M42" s="34"/>
      <c r="N42" s="145"/>
    </row>
    <row r="43" spans="1:14" x14ac:dyDescent="0.25">
      <c r="B43" s="31"/>
      <c r="C43" s="31"/>
      <c r="D43" s="31"/>
      <c r="E43" s="31"/>
      <c r="F43" s="31"/>
      <c r="G43" s="31"/>
      <c r="M43" s="34"/>
      <c r="N43" s="145"/>
    </row>
    <row r="44" spans="1:14" x14ac:dyDescent="0.25">
      <c r="C44" s="31"/>
      <c r="M44" s="34"/>
    </row>
    <row r="45" spans="1:14" x14ac:dyDescent="0.25">
      <c r="I45" s="5"/>
    </row>
    <row r="48" spans="1:14" x14ac:dyDescent="0.25">
      <c r="H48" s="5"/>
    </row>
    <row r="52" spans="3:7" x14ac:dyDescent="0.25">
      <c r="C52" s="48"/>
      <c r="D52" s="139"/>
      <c r="E52" s="139"/>
      <c r="F52" s="139"/>
      <c r="G52" s="139"/>
    </row>
  </sheetData>
  <mergeCells count="5">
    <mergeCell ref="A1:G1"/>
    <mergeCell ref="A3:G3"/>
    <mergeCell ref="A28:G28"/>
    <mergeCell ref="A30:G31"/>
    <mergeCell ref="A33:G34"/>
  </mergeCells>
  <pageMargins left="0.45" right="0.45" top="0.5" bottom="0.5" header="0.3" footer="0.3"/>
  <pageSetup scale="7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07474-6DD1-403E-87B7-096E98B6A71A}">
  <sheetPr>
    <pageSetUpPr fitToPage="1"/>
  </sheetPr>
  <dimension ref="A1:L45"/>
  <sheetViews>
    <sheetView zoomScaleNormal="100" workbookViewId="0">
      <selection sqref="A1:I1"/>
    </sheetView>
  </sheetViews>
  <sheetFormatPr defaultRowHeight="15.75" x14ac:dyDescent="0.25"/>
  <cols>
    <col min="1" max="1" width="55" customWidth="1"/>
    <col min="2" max="2" width="7.5" customWidth="1"/>
    <col min="3" max="3" width="9.625" bestFit="1" customWidth="1"/>
    <col min="4" max="4" width="7.5" bestFit="1" customWidth="1"/>
    <col min="5" max="5" width="25.375" customWidth="1"/>
    <col min="6" max="6" width="10.25" style="43" bestFit="1" customWidth="1"/>
    <col min="7" max="9" width="8.25" customWidth="1"/>
  </cols>
  <sheetData>
    <row r="1" spans="1:10" s="1" customFormat="1" ht="26.25" x14ac:dyDescent="0.4">
      <c r="A1" s="327" t="s">
        <v>427</v>
      </c>
      <c r="B1" s="327"/>
      <c r="C1" s="327"/>
      <c r="D1" s="327"/>
      <c r="E1" s="327"/>
      <c r="F1" s="327"/>
      <c r="G1" s="327"/>
      <c r="H1" s="327"/>
      <c r="I1" s="327"/>
    </row>
    <row r="2" spans="1:10" ht="4.5" customHeight="1" x14ac:dyDescent="0.25">
      <c r="A2" s="2"/>
      <c r="B2" s="2"/>
      <c r="C2" s="2"/>
      <c r="D2" s="2"/>
    </row>
    <row r="3" spans="1:10" ht="18.75" x14ac:dyDescent="0.3">
      <c r="A3" s="328" t="s">
        <v>432</v>
      </c>
      <c r="B3" s="328"/>
      <c r="C3" s="328"/>
      <c r="D3" s="328"/>
      <c r="E3" s="328"/>
      <c r="F3" s="328"/>
      <c r="G3" s="328"/>
      <c r="H3" s="328"/>
      <c r="I3" s="328"/>
    </row>
    <row r="5" spans="1:10" x14ac:dyDescent="0.25">
      <c r="C5" s="5" t="s">
        <v>433</v>
      </c>
      <c r="D5" s="5" t="s">
        <v>434</v>
      </c>
      <c r="E5" s="5" t="s">
        <v>435</v>
      </c>
      <c r="F5" s="5" t="s">
        <v>436</v>
      </c>
      <c r="G5" s="4" t="s">
        <v>134</v>
      </c>
      <c r="H5" s="4" t="s">
        <v>135</v>
      </c>
      <c r="I5" s="4" t="s">
        <v>147</v>
      </c>
      <c r="J5" s="4"/>
    </row>
    <row r="6" spans="1:10" x14ac:dyDescent="0.25">
      <c r="C6" s="156" t="s">
        <v>437</v>
      </c>
      <c r="D6" s="156" t="s">
        <v>438</v>
      </c>
      <c r="E6" s="156" t="s">
        <v>439</v>
      </c>
      <c r="F6" s="156" t="s">
        <v>428</v>
      </c>
      <c r="G6" s="30">
        <v>6.3878070300000003</v>
      </c>
      <c r="H6" s="30">
        <v>9.4858105200000029</v>
      </c>
      <c r="I6" s="30">
        <v>4.7339770000000039</v>
      </c>
      <c r="J6" s="79"/>
    </row>
    <row r="7" spans="1:10" x14ac:dyDescent="0.25">
      <c r="C7" s="156" t="s">
        <v>437</v>
      </c>
      <c r="D7" s="156" t="s">
        <v>438</v>
      </c>
      <c r="E7" s="156" t="s">
        <v>439</v>
      </c>
      <c r="F7" t="s">
        <v>429</v>
      </c>
      <c r="G7" s="30">
        <v>81.031295999999998</v>
      </c>
      <c r="H7" s="30">
        <v>76.469969369999987</v>
      </c>
      <c r="I7" s="30">
        <v>84.725110930000014</v>
      </c>
      <c r="J7" s="79"/>
    </row>
    <row r="8" spans="1:10" x14ac:dyDescent="0.25">
      <c r="C8" s="156" t="s">
        <v>437</v>
      </c>
      <c r="D8" s="156" t="s">
        <v>438</v>
      </c>
      <c r="E8" s="156" t="s">
        <v>440</v>
      </c>
      <c r="F8" s="156" t="s">
        <v>428</v>
      </c>
      <c r="G8" s="30">
        <v>2.6035228099999999</v>
      </c>
      <c r="H8" s="30">
        <v>4.3910530000000003</v>
      </c>
      <c r="I8" s="30">
        <v>3.8350629999999999</v>
      </c>
      <c r="J8" s="79"/>
    </row>
    <row r="9" spans="1:10" x14ac:dyDescent="0.25">
      <c r="C9" s="156" t="s">
        <v>437</v>
      </c>
      <c r="D9" s="156" t="s">
        <v>438</v>
      </c>
      <c r="E9" s="156" t="s">
        <v>440</v>
      </c>
      <c r="F9" t="s">
        <v>429</v>
      </c>
      <c r="G9" s="30">
        <v>45.366695999999997</v>
      </c>
      <c r="H9" s="30">
        <v>43.242744000000002</v>
      </c>
      <c r="I9" s="30">
        <v>42.605806999999999</v>
      </c>
      <c r="J9" s="79"/>
    </row>
    <row r="10" spans="1:10" x14ac:dyDescent="0.25">
      <c r="C10" s="156" t="s">
        <v>437</v>
      </c>
      <c r="D10" s="156" t="s">
        <v>438</v>
      </c>
      <c r="E10" s="156" t="s">
        <v>441</v>
      </c>
      <c r="F10" s="156" t="s">
        <v>428</v>
      </c>
      <c r="G10" s="30">
        <v>0.25140711999999998</v>
      </c>
      <c r="H10" s="30">
        <v>1.7269749999999999</v>
      </c>
      <c r="I10" s="30">
        <v>3.7671950000000001</v>
      </c>
      <c r="J10" s="79"/>
    </row>
    <row r="11" spans="1:10" x14ac:dyDescent="0.25">
      <c r="C11" s="156" t="s">
        <v>437</v>
      </c>
      <c r="D11" s="156" t="s">
        <v>438</v>
      </c>
      <c r="E11" s="156" t="s">
        <v>441</v>
      </c>
      <c r="F11" t="s">
        <v>429</v>
      </c>
      <c r="G11" s="30">
        <v>16.62881123</v>
      </c>
      <c r="H11" s="30">
        <v>29.928113880000002</v>
      </c>
      <c r="I11" s="30">
        <v>21.600897</v>
      </c>
      <c r="J11" s="79"/>
    </row>
    <row r="12" spans="1:10" x14ac:dyDescent="0.25">
      <c r="C12" s="156" t="s">
        <v>101</v>
      </c>
      <c r="D12" s="156" t="s">
        <v>438</v>
      </c>
      <c r="E12" s="156" t="s">
        <v>442</v>
      </c>
      <c r="F12"/>
      <c r="G12" s="30">
        <v>5.3924270000000003E-2</v>
      </c>
      <c r="H12" s="30">
        <v>-0.16130100000000003</v>
      </c>
      <c r="I12" s="30">
        <v>0.28586513999999996</v>
      </c>
      <c r="J12" s="79"/>
    </row>
    <row r="13" spans="1:10" x14ac:dyDescent="0.25">
      <c r="C13" s="156" t="s">
        <v>443</v>
      </c>
      <c r="D13" s="156" t="s">
        <v>444</v>
      </c>
      <c r="E13" s="156" t="s">
        <v>439</v>
      </c>
      <c r="F13"/>
      <c r="G13" s="30">
        <v>300.40506743999998</v>
      </c>
      <c r="H13" s="30">
        <v>314.21615337000003</v>
      </c>
      <c r="I13" s="30">
        <v>331.69740499</v>
      </c>
      <c r="J13" s="79"/>
    </row>
    <row r="14" spans="1:10" x14ac:dyDescent="0.25">
      <c r="C14" s="156" t="s">
        <v>101</v>
      </c>
      <c r="D14" s="156" t="s">
        <v>438</v>
      </c>
      <c r="E14" s="156" t="s">
        <v>445</v>
      </c>
      <c r="F14"/>
      <c r="G14" s="30">
        <v>15.659452830000001</v>
      </c>
      <c r="H14" s="30">
        <v>-18.597301980000001</v>
      </c>
      <c r="I14" s="30">
        <v>-0.63748889000000064</v>
      </c>
      <c r="J14" s="79"/>
    </row>
    <row r="15" spans="1:10" x14ac:dyDescent="0.25">
      <c r="C15" s="156" t="s">
        <v>443</v>
      </c>
      <c r="D15" s="156" t="s">
        <v>438</v>
      </c>
      <c r="E15" s="156" t="s">
        <v>440</v>
      </c>
      <c r="F15" s="156" t="s">
        <v>428</v>
      </c>
      <c r="G15" s="30">
        <v>32.625488390000001</v>
      </c>
      <c r="H15" s="30">
        <v>22.880923730000006</v>
      </c>
      <c r="I15" s="30">
        <v>34.119004369999999</v>
      </c>
      <c r="J15" s="79"/>
    </row>
    <row r="16" spans="1:10" x14ac:dyDescent="0.25">
      <c r="C16" s="156" t="s">
        <v>443</v>
      </c>
      <c r="D16" s="156" t="s">
        <v>438</v>
      </c>
      <c r="E16" s="156" t="s">
        <v>440</v>
      </c>
      <c r="F16" t="s">
        <v>429</v>
      </c>
      <c r="G16" s="30">
        <v>209.5083046</v>
      </c>
      <c r="H16" s="30">
        <v>224.29568495000001</v>
      </c>
      <c r="I16" s="30">
        <v>206.2670899</v>
      </c>
      <c r="J16" s="79"/>
    </row>
    <row r="17" spans="1:10" x14ac:dyDescent="0.25">
      <c r="C17" s="156" t="s">
        <v>443</v>
      </c>
      <c r="D17" s="156" t="s">
        <v>444</v>
      </c>
      <c r="E17" s="156" t="s">
        <v>441</v>
      </c>
      <c r="F17"/>
      <c r="G17" s="30">
        <v>71.422155290000006</v>
      </c>
      <c r="H17" s="30">
        <v>70.453710260000008</v>
      </c>
      <c r="I17" s="30">
        <v>85.058667830000005</v>
      </c>
      <c r="J17" s="79"/>
    </row>
    <row r="18" spans="1:10" x14ac:dyDescent="0.25">
      <c r="C18" s="156" t="s">
        <v>101</v>
      </c>
      <c r="D18" s="156" t="s">
        <v>438</v>
      </c>
      <c r="E18" s="156" t="s">
        <v>446</v>
      </c>
      <c r="F18"/>
      <c r="G18" s="30">
        <v>5.0590355899999997</v>
      </c>
      <c r="H18" s="30">
        <v>-8.0916802099999998</v>
      </c>
      <c r="I18" s="30">
        <v>-3.0659424100000003</v>
      </c>
      <c r="J18" s="79"/>
    </row>
    <row r="19" spans="1:10" x14ac:dyDescent="0.25">
      <c r="C19" s="156" t="s">
        <v>443</v>
      </c>
      <c r="D19" s="156" t="s">
        <v>438</v>
      </c>
      <c r="E19" s="156" t="s">
        <v>447</v>
      </c>
      <c r="F19" s="156" t="s">
        <v>428</v>
      </c>
      <c r="G19" s="30">
        <v>0.94028556000000008</v>
      </c>
      <c r="H19" s="30">
        <v>3.58711168</v>
      </c>
      <c r="I19" s="30">
        <v>6.7565119999999999</v>
      </c>
      <c r="J19" s="79"/>
    </row>
    <row r="20" spans="1:10" x14ac:dyDescent="0.25">
      <c r="C20" s="156" t="s">
        <v>443</v>
      </c>
      <c r="D20" s="156" t="s">
        <v>438</v>
      </c>
      <c r="E20" s="156" t="s">
        <v>447</v>
      </c>
      <c r="F20" t="s">
        <v>429</v>
      </c>
      <c r="G20" s="30">
        <v>8.6951160000000005</v>
      </c>
      <c r="H20" s="30">
        <v>9.2580987199999996</v>
      </c>
      <c r="I20" s="30">
        <v>13.521051</v>
      </c>
      <c r="J20" s="79"/>
    </row>
    <row r="21" spans="1:10" x14ac:dyDescent="0.25">
      <c r="C21" s="156" t="s">
        <v>101</v>
      </c>
      <c r="D21" s="156" t="s">
        <v>438</v>
      </c>
      <c r="E21" s="156" t="s">
        <v>448</v>
      </c>
      <c r="F21"/>
      <c r="G21" s="30">
        <v>3.2635587000000004</v>
      </c>
      <c r="H21" s="30">
        <v>2.1511582799999998</v>
      </c>
      <c r="I21" s="30">
        <v>2.21455833</v>
      </c>
      <c r="J21" s="79"/>
    </row>
    <row r="22" spans="1:10" x14ac:dyDescent="0.25">
      <c r="C22" s="156" t="s">
        <v>101</v>
      </c>
      <c r="D22" s="156" t="s">
        <v>438</v>
      </c>
      <c r="E22" s="156" t="s">
        <v>449</v>
      </c>
      <c r="F22"/>
      <c r="G22" s="30">
        <v>45.503965550000011</v>
      </c>
      <c r="H22" s="30">
        <v>51.216312029999969</v>
      </c>
      <c r="I22" s="30">
        <v>61.555324899999974</v>
      </c>
      <c r="J22" s="79"/>
    </row>
    <row r="23" spans="1:10" x14ac:dyDescent="0.25">
      <c r="C23" s="5" t="s">
        <v>68</v>
      </c>
      <c r="D23" s="5"/>
      <c r="E23" s="5"/>
      <c r="F23"/>
      <c r="G23" s="76">
        <v>845.40589440999997</v>
      </c>
      <c r="H23" s="76">
        <v>836.45353560000001</v>
      </c>
      <c r="I23" s="76">
        <v>899.04009709000002</v>
      </c>
      <c r="J23" s="79"/>
    </row>
    <row r="24" spans="1:10" x14ac:dyDescent="0.25">
      <c r="C24" s="5"/>
      <c r="D24" s="5"/>
      <c r="E24" s="5"/>
      <c r="F24"/>
      <c r="G24" s="76"/>
      <c r="H24" s="76"/>
      <c r="J24" s="79"/>
    </row>
    <row r="25" spans="1:10" x14ac:dyDescent="0.25">
      <c r="C25" s="156" t="s">
        <v>437</v>
      </c>
      <c r="D25" s="156" t="s">
        <v>438</v>
      </c>
      <c r="E25" s="262"/>
      <c r="F25" s="262"/>
      <c r="G25" s="265">
        <v>152.26954019000001</v>
      </c>
      <c r="H25" s="265">
        <v>165.24466577000001</v>
      </c>
      <c r="I25" s="265">
        <v>161.26804993000002</v>
      </c>
    </row>
    <row r="26" spans="1:10" x14ac:dyDescent="0.25">
      <c r="C26" s="156" t="s">
        <v>443</v>
      </c>
      <c r="D26" s="156" t="s">
        <v>438</v>
      </c>
      <c r="E26" s="262"/>
      <c r="F26" s="262"/>
      <c r="G26" s="265">
        <v>251.76919455000004</v>
      </c>
      <c r="H26" s="265">
        <v>260.02181908</v>
      </c>
      <c r="I26" s="265">
        <v>260.66365726999999</v>
      </c>
    </row>
    <row r="27" spans="1:10" x14ac:dyDescent="0.25">
      <c r="A27" s="28" t="s">
        <v>326</v>
      </c>
      <c r="C27" s="156" t="s">
        <v>443</v>
      </c>
      <c r="D27" s="156" t="s">
        <v>444</v>
      </c>
      <c r="E27" s="262"/>
      <c r="F27" s="262"/>
      <c r="G27" s="265">
        <v>371.82722273000002</v>
      </c>
      <c r="H27" s="265">
        <v>384.66986363000001</v>
      </c>
      <c r="I27" s="265">
        <v>416.75607281999999</v>
      </c>
    </row>
    <row r="28" spans="1:10" x14ac:dyDescent="0.25">
      <c r="C28" s="156" t="s">
        <v>101</v>
      </c>
      <c r="D28" s="156" t="s">
        <v>438</v>
      </c>
      <c r="E28" s="262"/>
      <c r="F28" s="262"/>
      <c r="G28" s="265">
        <v>69.539936940000018</v>
      </c>
      <c r="H28" s="265">
        <v>26.517187119999967</v>
      </c>
      <c r="I28" s="265">
        <v>60.35231706999997</v>
      </c>
    </row>
    <row r="29" spans="1:10" ht="15.75" customHeight="1" x14ac:dyDescent="0.25">
      <c r="A29" s="329" t="s">
        <v>450</v>
      </c>
      <c r="C29" s="5" t="s">
        <v>68</v>
      </c>
      <c r="D29" s="7"/>
      <c r="E29" s="7"/>
      <c r="F29" s="262"/>
      <c r="G29" s="266">
        <v>845.40589440999997</v>
      </c>
      <c r="H29" s="266">
        <v>836.45353560000001</v>
      </c>
      <c r="I29" s="266">
        <v>899.04009709000002</v>
      </c>
    </row>
    <row r="30" spans="1:10" x14ac:dyDescent="0.25">
      <c r="A30" s="329"/>
      <c r="C30" s="7"/>
      <c r="D30" s="7"/>
      <c r="E30" s="7"/>
      <c r="F30" s="262"/>
      <c r="G30" s="264"/>
      <c r="H30" s="264"/>
      <c r="I30" s="264"/>
      <c r="J30" s="79"/>
    </row>
    <row r="31" spans="1:10" x14ac:dyDescent="0.25">
      <c r="A31" s="329"/>
      <c r="C31" s="330" t="s">
        <v>103</v>
      </c>
      <c r="D31" s="330"/>
      <c r="E31" s="330"/>
      <c r="F31" s="330"/>
      <c r="G31" s="330"/>
      <c r="H31" s="330"/>
      <c r="I31" s="330"/>
      <c r="J31" s="79"/>
    </row>
    <row r="32" spans="1:10" x14ac:dyDescent="0.25">
      <c r="A32" s="329"/>
      <c r="B32" s="5"/>
      <c r="C32" s="5"/>
      <c r="D32" s="5"/>
      <c r="E32" s="5"/>
      <c r="F32" s="5"/>
      <c r="G32" s="5"/>
      <c r="H32" s="5"/>
      <c r="I32" s="5"/>
      <c r="J32" s="79"/>
    </row>
    <row r="33" spans="1:12" ht="15.75" customHeight="1" x14ac:dyDescent="0.25">
      <c r="A33" s="329"/>
      <c r="C33" s="329" t="s">
        <v>451</v>
      </c>
      <c r="D33" s="329"/>
      <c r="E33" s="329"/>
      <c r="F33" s="329"/>
      <c r="G33" s="329"/>
      <c r="H33" s="329"/>
      <c r="I33" s="329"/>
      <c r="J33" s="79"/>
    </row>
    <row r="34" spans="1:12" ht="15.75" customHeight="1" x14ac:dyDescent="0.25">
      <c r="A34" s="329"/>
      <c r="B34" s="31"/>
      <c r="C34" s="329"/>
      <c r="D34" s="329"/>
      <c r="E34" s="329"/>
      <c r="F34" s="329"/>
      <c r="G34" s="329"/>
      <c r="H34" s="329"/>
      <c r="I34" s="329"/>
    </row>
    <row r="35" spans="1:12" ht="15.75" customHeight="1" x14ac:dyDescent="0.25">
      <c r="A35" s="49"/>
      <c r="B35" s="31"/>
      <c r="C35" s="329"/>
      <c r="D35" s="329"/>
      <c r="E35" s="329"/>
      <c r="F35" s="329"/>
      <c r="G35" s="329"/>
      <c r="H35" s="329"/>
      <c r="I35" s="329"/>
    </row>
    <row r="36" spans="1:12" ht="15.75" customHeight="1" x14ac:dyDescent="0.25">
      <c r="A36" s="329" t="s">
        <v>452</v>
      </c>
      <c r="B36" s="31"/>
      <c r="F36"/>
    </row>
    <row r="37" spans="1:12" ht="15.75" customHeight="1" x14ac:dyDescent="0.25">
      <c r="A37" s="329"/>
      <c r="B37" s="49"/>
      <c r="C37" s="329" t="s">
        <v>453</v>
      </c>
      <c r="D37" s="329"/>
      <c r="E37" s="329"/>
      <c r="F37" s="329"/>
      <c r="G37" s="329"/>
      <c r="H37" s="329"/>
      <c r="I37" s="329"/>
    </row>
    <row r="38" spans="1:12" ht="15.75" customHeight="1" x14ac:dyDescent="0.25">
      <c r="A38" s="329"/>
      <c r="B38" s="31"/>
      <c r="C38" s="329"/>
      <c r="D38" s="329"/>
      <c r="E38" s="329"/>
      <c r="F38" s="329"/>
      <c r="G38" s="329"/>
      <c r="H38" s="329"/>
      <c r="I38" s="329"/>
      <c r="K38" s="34"/>
      <c r="L38" s="145"/>
    </row>
    <row r="39" spans="1:12" ht="15.75" customHeight="1" x14ac:dyDescent="0.25">
      <c r="A39" s="329"/>
      <c r="B39" s="31"/>
      <c r="C39" s="329"/>
      <c r="D39" s="329"/>
      <c r="E39" s="329"/>
      <c r="F39" s="329"/>
      <c r="G39" s="329"/>
      <c r="H39" s="329"/>
      <c r="I39" s="329"/>
      <c r="K39" s="34"/>
      <c r="L39" s="145"/>
    </row>
    <row r="40" spans="1:12" ht="15.75" customHeight="1" x14ac:dyDescent="0.25">
      <c r="C40" s="31"/>
      <c r="D40" s="31"/>
      <c r="E40" s="31"/>
      <c r="F40" s="31"/>
      <c r="G40" s="31"/>
      <c r="H40" s="31"/>
      <c r="I40" s="31"/>
      <c r="K40" s="34"/>
      <c r="L40" s="145"/>
    </row>
    <row r="41" spans="1:12" x14ac:dyDescent="0.25">
      <c r="C41" s="31"/>
      <c r="D41" s="31"/>
      <c r="E41" s="31"/>
      <c r="F41" s="31"/>
      <c r="G41" s="31"/>
      <c r="H41" s="31"/>
      <c r="I41" s="31"/>
      <c r="K41" s="34"/>
      <c r="L41" s="145"/>
    </row>
    <row r="42" spans="1:12" x14ac:dyDescent="0.25">
      <c r="C42" s="31"/>
      <c r="D42" s="31"/>
      <c r="E42" s="31"/>
      <c r="F42" s="31"/>
      <c r="G42" s="31"/>
      <c r="H42" s="31"/>
      <c r="I42" s="31"/>
      <c r="K42" s="34"/>
      <c r="L42" s="145"/>
    </row>
    <row r="43" spans="1:12" ht="15.75" customHeight="1" x14ac:dyDescent="0.25">
      <c r="B43" s="31"/>
      <c r="K43" s="34"/>
      <c r="L43" s="145"/>
    </row>
    <row r="44" spans="1:12" x14ac:dyDescent="0.25">
      <c r="B44" s="31"/>
      <c r="K44" s="34"/>
      <c r="L44" s="145"/>
    </row>
    <row r="45" spans="1:12" x14ac:dyDescent="0.25">
      <c r="K45" s="34"/>
    </row>
  </sheetData>
  <mergeCells count="7">
    <mergeCell ref="A36:A39"/>
    <mergeCell ref="C37:I39"/>
    <mergeCell ref="A1:I1"/>
    <mergeCell ref="A3:I3"/>
    <mergeCell ref="A29:A34"/>
    <mergeCell ref="C31:I31"/>
    <mergeCell ref="C33:I35"/>
  </mergeCells>
  <pageMargins left="0.45" right="0.45" top="0.5" bottom="0.5" header="0.3" footer="0.3"/>
  <pageSetup scale="7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EE0A9-3990-4EDC-9184-03597C095359}">
  <sheetPr>
    <pageSetUpPr fitToPage="1"/>
  </sheetPr>
  <dimension ref="A1:X51"/>
  <sheetViews>
    <sheetView zoomScaleNormal="100" workbookViewId="0">
      <selection sqref="A1:I1"/>
    </sheetView>
  </sheetViews>
  <sheetFormatPr defaultColWidth="8.625" defaultRowHeight="15" x14ac:dyDescent="0.25"/>
  <cols>
    <col min="1" max="1" width="16.75" style="115" customWidth="1"/>
    <col min="2" max="2" width="10.125" style="115" customWidth="1"/>
    <col min="3" max="3" width="7.625" style="115" customWidth="1"/>
    <col min="4" max="4" width="56.25" style="115" customWidth="1"/>
    <col min="5" max="5" width="8.125" style="115" customWidth="1"/>
    <col min="6" max="6" width="11.875" style="115" customWidth="1"/>
    <col min="7" max="9" width="9.75" style="115" customWidth="1"/>
    <col min="10" max="10" width="8.625" style="115"/>
    <col min="11" max="11" width="10.875" style="115" bestFit="1" customWidth="1"/>
    <col min="12" max="16384" width="8.625" style="115"/>
  </cols>
  <sheetData>
    <row r="1" spans="1:13" s="113" customFormat="1" ht="26.25" x14ac:dyDescent="0.4">
      <c r="A1" s="335" t="s">
        <v>362</v>
      </c>
      <c r="B1" s="335"/>
      <c r="C1" s="335"/>
      <c r="D1" s="335"/>
      <c r="E1" s="335"/>
      <c r="F1" s="335"/>
      <c r="G1" s="335"/>
      <c r="H1" s="335"/>
      <c r="I1" s="335"/>
    </row>
    <row r="2" spans="1:13" ht="4.5" customHeight="1" x14ac:dyDescent="0.25">
      <c r="A2" s="114"/>
      <c r="B2" s="114"/>
      <c r="C2" s="114"/>
      <c r="D2" s="114"/>
    </row>
    <row r="3" spans="1:13" ht="18.75" x14ac:dyDescent="0.3">
      <c r="A3" s="336" t="s">
        <v>193</v>
      </c>
      <c r="B3" s="336"/>
      <c r="C3" s="336"/>
      <c r="D3" s="336"/>
      <c r="E3" s="336"/>
      <c r="F3" s="336"/>
      <c r="G3" s="336"/>
      <c r="H3" s="336"/>
      <c r="I3" s="336"/>
    </row>
    <row r="4" spans="1:13" ht="15.75" x14ac:dyDescent="0.25">
      <c r="A4" s="116"/>
      <c r="B4" s="116"/>
      <c r="C4" s="116"/>
      <c r="D4" s="116"/>
      <c r="E4" s="116"/>
      <c r="F4" s="116"/>
      <c r="G4" s="116"/>
      <c r="H4" s="116"/>
      <c r="I4" s="116"/>
    </row>
    <row r="5" spans="1:13" ht="15.75" x14ac:dyDescent="0.25">
      <c r="A5" s="116"/>
      <c r="B5" s="116"/>
      <c r="C5" s="116"/>
      <c r="D5" s="116"/>
      <c r="E5" s="116"/>
      <c r="F5" s="117" t="s">
        <v>114</v>
      </c>
      <c r="G5" s="118" t="s">
        <v>363</v>
      </c>
      <c r="H5" s="118" t="s">
        <v>364</v>
      </c>
      <c r="I5" s="118" t="s">
        <v>68</v>
      </c>
      <c r="J5" s="119"/>
      <c r="L5" s="119"/>
    </row>
    <row r="6" spans="1:13" ht="15.75" x14ac:dyDescent="0.25">
      <c r="A6" s="116"/>
      <c r="B6" s="116"/>
      <c r="C6" s="116"/>
      <c r="D6" s="116"/>
      <c r="E6" s="116"/>
      <c r="F6" s="120" t="s">
        <v>117</v>
      </c>
      <c r="G6" s="121">
        <v>188.42101525000001</v>
      </c>
      <c r="H6" s="121">
        <v>26.012511</v>
      </c>
      <c r="I6" s="121">
        <v>214.43352625</v>
      </c>
      <c r="J6" s="122"/>
      <c r="L6" s="122"/>
      <c r="M6" s="122"/>
    </row>
    <row r="7" spans="1:13" ht="15.75" x14ac:dyDescent="0.25">
      <c r="A7" s="116"/>
      <c r="B7" s="116"/>
      <c r="C7" s="116"/>
      <c r="D7" s="116"/>
      <c r="E7" s="116"/>
      <c r="F7" s="120" t="s">
        <v>118</v>
      </c>
      <c r="G7" s="121">
        <v>189.54964774999999</v>
      </c>
      <c r="H7" s="121">
        <v>28.000554000000001</v>
      </c>
      <c r="I7" s="121">
        <v>217.55020174999999</v>
      </c>
      <c r="J7" s="122"/>
      <c r="L7" s="122"/>
      <c r="M7" s="123"/>
    </row>
    <row r="8" spans="1:13" ht="15.75" x14ac:dyDescent="0.25">
      <c r="A8" s="116"/>
      <c r="B8" s="116"/>
      <c r="C8" s="116"/>
      <c r="D8" s="116"/>
      <c r="E8" s="116"/>
      <c r="F8" s="120" t="s">
        <v>119</v>
      </c>
      <c r="G8" s="121">
        <v>188.76964842999999</v>
      </c>
      <c r="H8" s="121">
        <v>20.154659899999999</v>
      </c>
      <c r="I8" s="121">
        <v>208.92430832999997</v>
      </c>
      <c r="J8" s="122"/>
      <c r="L8" s="122"/>
      <c r="M8" s="123"/>
    </row>
    <row r="9" spans="1:13" ht="15.75" x14ac:dyDescent="0.25">
      <c r="A9" s="116"/>
      <c r="B9" s="116"/>
      <c r="C9" s="116"/>
      <c r="D9" s="116"/>
      <c r="E9" s="116"/>
      <c r="F9" s="120" t="s">
        <v>120</v>
      </c>
      <c r="G9" s="121">
        <v>188.15202704000004</v>
      </c>
      <c r="H9" s="121">
        <v>16.50538925</v>
      </c>
      <c r="I9" s="121">
        <v>204.65741629000004</v>
      </c>
      <c r="J9" s="122"/>
      <c r="L9" s="122"/>
      <c r="M9" s="123"/>
    </row>
    <row r="10" spans="1:13" ht="15.75" x14ac:dyDescent="0.25">
      <c r="A10" s="116"/>
      <c r="B10" s="116"/>
      <c r="C10" s="116"/>
      <c r="D10" s="116"/>
      <c r="E10" s="116"/>
      <c r="F10" s="120" t="s">
        <v>121</v>
      </c>
      <c r="G10" s="121">
        <v>185.70631471999999</v>
      </c>
      <c r="H10" s="121">
        <v>27.939128069999999</v>
      </c>
      <c r="I10" s="121">
        <v>213.64544279</v>
      </c>
      <c r="J10" s="122"/>
      <c r="L10" s="122"/>
      <c r="M10" s="123"/>
    </row>
    <row r="11" spans="1:13" ht="15.75" x14ac:dyDescent="0.25">
      <c r="A11" s="116"/>
      <c r="B11" s="116"/>
      <c r="C11" s="116"/>
      <c r="D11" s="116"/>
      <c r="E11" s="116"/>
      <c r="F11" s="120" t="s">
        <v>122</v>
      </c>
      <c r="G11" s="121">
        <v>176.19835732000001</v>
      </c>
      <c r="H11" s="121">
        <v>15.64058056</v>
      </c>
      <c r="I11" s="121">
        <v>191.83893788</v>
      </c>
      <c r="J11" s="122"/>
      <c r="L11" s="122"/>
      <c r="M11" s="123"/>
    </row>
    <row r="12" spans="1:13" ht="15.75" x14ac:dyDescent="0.25">
      <c r="A12" s="116"/>
      <c r="B12" s="116"/>
      <c r="C12" s="116"/>
      <c r="D12" s="116"/>
      <c r="E12" s="116"/>
      <c r="F12" s="120" t="s">
        <v>123</v>
      </c>
      <c r="G12" s="121">
        <v>192.14178006</v>
      </c>
      <c r="H12" s="121">
        <v>6.3630831699999995</v>
      </c>
      <c r="I12" s="121">
        <v>198.50486323000001</v>
      </c>
      <c r="J12" s="122"/>
      <c r="L12" s="122"/>
      <c r="M12" s="123"/>
    </row>
    <row r="13" spans="1:13" ht="15.75" x14ac:dyDescent="0.25">
      <c r="A13" s="116"/>
      <c r="B13" s="116"/>
      <c r="C13" s="116"/>
      <c r="D13" s="116"/>
      <c r="E13" s="116"/>
      <c r="F13" s="120" t="s">
        <v>124</v>
      </c>
      <c r="G13" s="121">
        <v>212.14307817</v>
      </c>
      <c r="H13" s="121">
        <v>10.658897700000001</v>
      </c>
      <c r="I13" s="121">
        <v>222.80197587000001</v>
      </c>
      <c r="J13" s="122"/>
      <c r="L13" s="122"/>
      <c r="M13" s="123"/>
    </row>
    <row r="14" spans="1:13" ht="15.75" x14ac:dyDescent="0.25">
      <c r="A14" s="116"/>
      <c r="B14" s="116"/>
      <c r="C14" s="116"/>
      <c r="D14" s="116"/>
      <c r="E14" s="116"/>
      <c r="F14" s="120" t="s">
        <v>125</v>
      </c>
      <c r="G14" s="121">
        <v>226.52441583000001</v>
      </c>
      <c r="H14" s="121">
        <v>11.10704932</v>
      </c>
      <c r="I14" s="121">
        <v>237.63146515</v>
      </c>
      <c r="J14" s="122"/>
      <c r="L14" s="122"/>
      <c r="M14" s="123"/>
    </row>
    <row r="15" spans="1:13" ht="15.75" x14ac:dyDescent="0.25">
      <c r="A15" s="116"/>
      <c r="B15" s="116"/>
      <c r="C15" s="116"/>
      <c r="D15" s="116"/>
      <c r="E15" s="116"/>
      <c r="F15" s="120" t="s">
        <v>126</v>
      </c>
      <c r="G15" s="121">
        <v>258.04842086999997</v>
      </c>
      <c r="H15" s="121">
        <v>14.41388203</v>
      </c>
      <c r="I15" s="121">
        <v>272.4623029</v>
      </c>
      <c r="J15" s="122"/>
      <c r="L15" s="122"/>
      <c r="M15" s="123"/>
    </row>
    <row r="16" spans="1:13" ht="15.75" x14ac:dyDescent="0.25">
      <c r="A16" s="116"/>
      <c r="B16" s="116"/>
      <c r="C16" s="116"/>
      <c r="D16" s="116"/>
      <c r="E16" s="116"/>
      <c r="F16" s="120" t="s">
        <v>127</v>
      </c>
      <c r="G16" s="121">
        <v>337.0073165</v>
      </c>
      <c r="H16" s="121">
        <v>14.470415000000003</v>
      </c>
      <c r="I16" s="121">
        <v>351.4777315</v>
      </c>
      <c r="J16" s="122"/>
      <c r="L16" s="122"/>
      <c r="M16" s="123"/>
    </row>
    <row r="17" spans="1:13" ht="15.75" x14ac:dyDescent="0.25">
      <c r="A17" s="116"/>
      <c r="B17" s="116"/>
      <c r="C17" s="116"/>
      <c r="D17" s="116"/>
      <c r="E17" s="116"/>
      <c r="F17" s="120" t="s">
        <v>128</v>
      </c>
      <c r="G17" s="121">
        <v>307.19436444999997</v>
      </c>
      <c r="H17" s="121">
        <v>10.680224620000001</v>
      </c>
      <c r="I17" s="121">
        <v>317.87458906999996</v>
      </c>
      <c r="J17" s="122"/>
      <c r="L17" s="122"/>
      <c r="M17" s="123"/>
    </row>
    <row r="18" spans="1:13" ht="15.75" x14ac:dyDescent="0.25">
      <c r="A18" s="116"/>
      <c r="B18" s="116"/>
      <c r="C18" s="116"/>
      <c r="D18" s="116"/>
      <c r="E18" s="116"/>
      <c r="F18" s="120" t="s">
        <v>129</v>
      </c>
      <c r="G18" s="121">
        <v>281.00164754000002</v>
      </c>
      <c r="H18" s="121">
        <v>13.077806839999999</v>
      </c>
      <c r="I18" s="121">
        <v>294.07945438000002</v>
      </c>
      <c r="J18" s="122"/>
      <c r="L18" s="122"/>
      <c r="M18" s="123"/>
    </row>
    <row r="19" spans="1:13" ht="15.75" x14ac:dyDescent="0.25">
      <c r="A19" s="116"/>
      <c r="B19" s="116"/>
      <c r="C19" s="116"/>
      <c r="D19" s="116"/>
      <c r="E19" s="116"/>
      <c r="F19" s="120" t="s">
        <v>130</v>
      </c>
      <c r="G19" s="121">
        <v>313.95190242999996</v>
      </c>
      <c r="H19" s="121">
        <v>16.045491829999996</v>
      </c>
      <c r="I19" s="121">
        <v>329.99739425999996</v>
      </c>
      <c r="J19" s="122"/>
      <c r="L19" s="122"/>
      <c r="M19" s="123"/>
    </row>
    <row r="20" spans="1:13" ht="15.75" x14ac:dyDescent="0.25">
      <c r="A20" s="116"/>
      <c r="B20" s="116"/>
      <c r="C20" s="116"/>
      <c r="D20" s="116"/>
      <c r="E20" s="116"/>
      <c r="F20" s="120" t="s">
        <v>131</v>
      </c>
      <c r="G20" s="121">
        <v>302.20291270999991</v>
      </c>
      <c r="H20" s="121">
        <v>20.341109769999999</v>
      </c>
      <c r="I20" s="121">
        <v>322.54402247999991</v>
      </c>
      <c r="J20" s="122"/>
      <c r="L20" s="122"/>
      <c r="M20" s="124"/>
    </row>
    <row r="21" spans="1:13" ht="15.75" x14ac:dyDescent="0.25">
      <c r="A21" s="116"/>
      <c r="B21" s="116"/>
      <c r="C21" s="116"/>
      <c r="D21" s="116"/>
      <c r="E21" s="116"/>
      <c r="F21" s="120" t="s">
        <v>132</v>
      </c>
      <c r="G21" s="121">
        <v>339.53423673999998</v>
      </c>
      <c r="H21" s="121">
        <v>31.780096479999997</v>
      </c>
      <c r="I21" s="121">
        <v>371.31433321999998</v>
      </c>
      <c r="J21" s="122"/>
      <c r="L21" s="122"/>
      <c r="M21" s="124"/>
    </row>
    <row r="22" spans="1:13" ht="15.75" x14ac:dyDescent="0.25">
      <c r="A22" s="116"/>
      <c r="B22" s="116"/>
      <c r="C22" s="116"/>
      <c r="D22" s="116"/>
      <c r="E22" s="116"/>
      <c r="F22" s="120" t="s">
        <v>133</v>
      </c>
      <c r="G22" s="121">
        <v>352.16219222999996</v>
      </c>
      <c r="H22" s="121">
        <v>27.976032250000003</v>
      </c>
      <c r="I22" s="121">
        <v>380.13822447999996</v>
      </c>
      <c r="J22" s="122"/>
      <c r="L22" s="122"/>
      <c r="M22" s="124"/>
    </row>
    <row r="23" spans="1:13" ht="15.75" x14ac:dyDescent="0.25">
      <c r="A23" s="116"/>
      <c r="B23" s="116"/>
      <c r="C23" s="116"/>
      <c r="D23" s="116"/>
      <c r="E23" s="116"/>
      <c r="F23" s="120" t="s">
        <v>134</v>
      </c>
      <c r="G23" s="121">
        <v>369.78370434999994</v>
      </c>
      <c r="H23" s="121">
        <v>23.101867719999998</v>
      </c>
      <c r="I23" s="121">
        <v>392.88557206999991</v>
      </c>
      <c r="J23" s="122"/>
      <c r="L23" s="122"/>
      <c r="M23" s="124"/>
    </row>
    <row r="24" spans="1:13" ht="15.75" x14ac:dyDescent="0.25">
      <c r="A24" s="116"/>
      <c r="B24" s="116"/>
      <c r="C24" s="116"/>
      <c r="D24" s="116"/>
      <c r="E24" s="116"/>
      <c r="F24" s="120" t="s">
        <v>135</v>
      </c>
      <c r="G24" s="121">
        <v>399.93523135999999</v>
      </c>
      <c r="H24" s="121">
        <v>23.04166537</v>
      </c>
      <c r="I24" s="121">
        <v>422.97689672999996</v>
      </c>
      <c r="J24" s="122"/>
      <c r="L24" s="122"/>
      <c r="M24" s="124"/>
    </row>
    <row r="25" spans="1:13" ht="15.75" x14ac:dyDescent="0.25">
      <c r="A25" s="116"/>
      <c r="B25" s="116"/>
      <c r="C25" s="116"/>
      <c r="D25" s="116"/>
      <c r="E25" s="116"/>
      <c r="F25" s="120" t="s">
        <v>147</v>
      </c>
      <c r="G25" s="121">
        <v>415.74328657000001</v>
      </c>
      <c r="H25" s="121">
        <v>33.060244750000003</v>
      </c>
      <c r="I25" s="121">
        <v>448.80353131999999</v>
      </c>
      <c r="J25" s="122"/>
      <c r="L25" s="122"/>
      <c r="M25" s="124"/>
    </row>
    <row r="26" spans="1:13" ht="15.75" x14ac:dyDescent="0.25">
      <c r="A26" s="116"/>
      <c r="B26" s="116"/>
      <c r="C26" s="116"/>
      <c r="D26" s="116"/>
      <c r="E26" s="116"/>
      <c r="F26" s="116"/>
      <c r="G26" s="116"/>
      <c r="H26" s="116"/>
      <c r="I26" s="116"/>
    </row>
    <row r="27" spans="1:13" ht="15.75" x14ac:dyDescent="0.25">
      <c r="A27" s="116"/>
      <c r="B27" s="116"/>
      <c r="C27" s="116"/>
      <c r="D27" s="116"/>
      <c r="E27" s="116"/>
      <c r="F27" s="116"/>
      <c r="G27" s="116"/>
      <c r="H27" s="116"/>
      <c r="I27" s="116"/>
    </row>
    <row r="28" spans="1:13" ht="15.75" x14ac:dyDescent="0.25">
      <c r="A28" s="117" t="s">
        <v>365</v>
      </c>
      <c r="B28" s="117"/>
      <c r="C28" s="116"/>
      <c r="D28" s="117" t="s">
        <v>326</v>
      </c>
      <c r="E28" s="125"/>
      <c r="F28" s="126"/>
      <c r="G28" s="117"/>
      <c r="H28" s="117"/>
      <c r="I28" s="117"/>
    </row>
    <row r="29" spans="1:13" ht="15.75" x14ac:dyDescent="0.25">
      <c r="A29" s="127"/>
      <c r="B29" s="127"/>
      <c r="C29" s="116"/>
      <c r="D29" s="128"/>
      <c r="E29" s="128"/>
      <c r="F29" s="128"/>
      <c r="G29" s="128"/>
      <c r="H29" s="128"/>
      <c r="I29" s="128"/>
    </row>
    <row r="30" spans="1:13" ht="15" customHeight="1" x14ac:dyDescent="0.25">
      <c r="A30" s="129" t="s">
        <v>366</v>
      </c>
      <c r="B30" s="130">
        <v>1.2500000000000001E-2</v>
      </c>
      <c r="C30" s="116"/>
      <c r="D30" s="337" t="s">
        <v>367</v>
      </c>
      <c r="E30" s="337"/>
      <c r="F30" s="337"/>
      <c r="G30" s="337"/>
      <c r="H30" s="337"/>
      <c r="I30" s="337"/>
    </row>
    <row r="31" spans="1:13" ht="15.75" customHeight="1" x14ac:dyDescent="0.25">
      <c r="A31" s="129" t="s">
        <v>368</v>
      </c>
      <c r="B31" s="130">
        <v>8.8999999999999999E-3</v>
      </c>
      <c r="C31" s="116"/>
      <c r="D31" s="337"/>
      <c r="E31" s="337"/>
      <c r="F31" s="337"/>
      <c r="G31" s="337"/>
      <c r="H31" s="337"/>
      <c r="I31" s="337"/>
    </row>
    <row r="32" spans="1:13" ht="15.75" customHeight="1" x14ac:dyDescent="0.25">
      <c r="A32" s="129" t="s">
        <v>369</v>
      </c>
      <c r="B32" s="130">
        <v>9.4999999999999998E-3</v>
      </c>
      <c r="C32" s="116"/>
      <c r="D32" s="337"/>
      <c r="E32" s="337"/>
      <c r="F32" s="337"/>
      <c r="G32" s="337"/>
      <c r="H32" s="337"/>
      <c r="I32" s="337"/>
    </row>
    <row r="33" spans="1:24" ht="15.75" customHeight="1" x14ac:dyDescent="0.25">
      <c r="A33" s="129"/>
      <c r="B33" s="130"/>
      <c r="C33" s="116"/>
      <c r="D33" s="131"/>
      <c r="E33" s="131"/>
      <c r="F33" s="131"/>
      <c r="G33" s="131"/>
      <c r="H33" s="131"/>
      <c r="I33" s="131"/>
    </row>
    <row r="34" spans="1:24" ht="15.75" customHeight="1" x14ac:dyDescent="0.25">
      <c r="A34" s="132" t="s">
        <v>370</v>
      </c>
      <c r="B34" s="132"/>
      <c r="C34" s="116"/>
      <c r="D34" s="337" t="s">
        <v>371</v>
      </c>
      <c r="E34" s="337"/>
      <c r="F34" s="337"/>
      <c r="G34" s="337"/>
      <c r="H34" s="337"/>
      <c r="I34" s="337"/>
    </row>
    <row r="35" spans="1:24" ht="15.75" customHeight="1" x14ac:dyDescent="0.25">
      <c r="A35" s="127"/>
      <c r="B35" s="127"/>
      <c r="C35" s="116"/>
      <c r="D35" s="337"/>
      <c r="E35" s="337"/>
      <c r="F35" s="337"/>
      <c r="G35" s="337"/>
      <c r="H35" s="337"/>
      <c r="I35" s="337"/>
    </row>
    <row r="36" spans="1:24" ht="15.75" customHeight="1" x14ac:dyDescent="0.25">
      <c r="A36" s="120" t="s">
        <v>372</v>
      </c>
      <c r="B36" s="130">
        <v>0.115</v>
      </c>
      <c r="C36" s="116"/>
      <c r="D36" s="337"/>
      <c r="E36" s="337"/>
      <c r="F36" s="337"/>
      <c r="G36" s="337"/>
      <c r="H36" s="337"/>
      <c r="I36" s="337"/>
    </row>
    <row r="37" spans="1:24" ht="15.75" customHeight="1" x14ac:dyDescent="0.25">
      <c r="A37" s="129"/>
      <c r="B37" s="133"/>
      <c r="C37" s="116"/>
      <c r="D37" s="131"/>
      <c r="E37" s="131"/>
      <c r="F37" s="131"/>
      <c r="G37" s="131"/>
      <c r="H37" s="131"/>
      <c r="I37" s="131"/>
      <c r="M37" s="131"/>
      <c r="T37" s="131"/>
      <c r="U37" s="131"/>
      <c r="V37" s="131"/>
      <c r="W37" s="131"/>
      <c r="X37" s="131"/>
    </row>
    <row r="38" spans="1:24" ht="15.75" x14ac:dyDescent="0.25">
      <c r="A38" s="129"/>
      <c r="B38" s="133"/>
      <c r="C38" s="116"/>
      <c r="D38" s="131"/>
      <c r="E38" s="131"/>
      <c r="F38" s="131"/>
      <c r="G38" s="131"/>
      <c r="H38" s="131"/>
      <c r="I38" s="131"/>
      <c r="L38" s="131"/>
      <c r="M38" s="131"/>
      <c r="T38" s="131"/>
      <c r="U38" s="131"/>
      <c r="V38" s="131"/>
      <c r="W38" s="131"/>
      <c r="X38" s="131"/>
    </row>
    <row r="39" spans="1:24" ht="15.75" customHeight="1" x14ac:dyDescent="0.25">
      <c r="A39" s="129"/>
      <c r="B39" s="133"/>
      <c r="C39" s="116"/>
      <c r="D39" s="116"/>
      <c r="E39" s="131"/>
      <c r="F39" s="131"/>
      <c r="G39" s="131"/>
      <c r="H39" s="131"/>
      <c r="I39" s="131"/>
    </row>
    <row r="40" spans="1:24" ht="15" customHeight="1" x14ac:dyDescent="0.25">
      <c r="A40" s="116"/>
      <c r="B40" s="116"/>
      <c r="C40" s="116"/>
      <c r="D40" s="116"/>
      <c r="E40" s="116"/>
      <c r="F40" s="131"/>
      <c r="G40" s="131"/>
      <c r="H40" s="131"/>
      <c r="I40" s="131"/>
      <c r="O40" s="134"/>
      <c r="P40" s="135"/>
    </row>
    <row r="41" spans="1:24" ht="15.75" x14ac:dyDescent="0.25">
      <c r="A41" s="116"/>
      <c r="B41" s="116"/>
      <c r="C41" s="116"/>
      <c r="D41" s="116"/>
      <c r="E41" s="116"/>
      <c r="F41" s="131"/>
      <c r="G41" s="131"/>
      <c r="H41" s="131"/>
      <c r="I41" s="131"/>
      <c r="O41" s="134"/>
      <c r="P41" s="135"/>
    </row>
    <row r="42" spans="1:24" ht="15.75" x14ac:dyDescent="0.25">
      <c r="A42" s="116"/>
      <c r="B42" s="116"/>
      <c r="C42" s="116"/>
      <c r="D42" s="116"/>
      <c r="E42" s="116"/>
      <c r="F42" s="131"/>
      <c r="G42" s="131"/>
      <c r="H42" s="131"/>
      <c r="I42" s="131"/>
      <c r="O42" s="134"/>
      <c r="P42" s="135"/>
    </row>
    <row r="43" spans="1:24" ht="15.75" x14ac:dyDescent="0.25">
      <c r="A43" s="116"/>
      <c r="B43" s="116"/>
      <c r="C43" s="116"/>
      <c r="D43" s="116"/>
      <c r="E43" s="116"/>
      <c r="F43" s="131"/>
      <c r="G43" s="116"/>
      <c r="H43" s="116"/>
      <c r="I43" s="116"/>
      <c r="O43" s="134"/>
    </row>
    <row r="44" spans="1:24" ht="15.75" x14ac:dyDescent="0.25">
      <c r="A44" s="116"/>
      <c r="B44" s="116"/>
      <c r="C44" s="116"/>
      <c r="D44" s="116"/>
      <c r="E44" s="116"/>
      <c r="F44" s="116"/>
      <c r="G44" s="116"/>
      <c r="H44" s="116"/>
      <c r="I44" s="116"/>
      <c r="K44" s="128"/>
    </row>
    <row r="47" spans="1:24" ht="15.75" x14ac:dyDescent="0.25">
      <c r="J47" s="128"/>
    </row>
    <row r="49" spans="6:11" ht="15.75" x14ac:dyDescent="0.25">
      <c r="K49" s="128"/>
    </row>
    <row r="51" spans="6:11" x14ac:dyDescent="0.25">
      <c r="F51" s="136"/>
      <c r="G51" s="137"/>
      <c r="H51" s="137"/>
      <c r="I51" s="137"/>
    </row>
  </sheetData>
  <mergeCells count="4">
    <mergeCell ref="A1:I1"/>
    <mergeCell ref="A3:I3"/>
    <mergeCell ref="D30:I32"/>
    <mergeCell ref="D34:I36"/>
  </mergeCells>
  <pageMargins left="0.45" right="0.45" top="0.5" bottom="0.5" header="0.3" footer="0.3"/>
  <pageSetup scale="78" orientation="landscape" r:id="rId1"/>
  <rowBreaks count="1" manualBreakCount="1">
    <brk id="44"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521DC-6C30-48E4-B378-1B12ECA55609}">
  <sheetPr>
    <pageSetUpPr fitToPage="1"/>
  </sheetPr>
  <dimension ref="A1:O42"/>
  <sheetViews>
    <sheetView zoomScaleNormal="100" workbookViewId="0">
      <selection sqref="A1:I1"/>
    </sheetView>
  </sheetViews>
  <sheetFormatPr defaultRowHeight="15.75" x14ac:dyDescent="0.25"/>
  <cols>
    <col min="1" max="1" width="15.625" bestFit="1" customWidth="1"/>
    <col min="2" max="2" width="6.25" customWidth="1"/>
    <col min="3" max="3" width="7.5" customWidth="1"/>
    <col min="4" max="4" width="63.125" customWidth="1"/>
    <col min="5" max="5" width="7.5" customWidth="1"/>
    <col min="6" max="6" width="11.25" bestFit="1" customWidth="1"/>
    <col min="7" max="7" width="12.5" customWidth="1"/>
    <col min="8" max="8" width="7.5" bestFit="1" customWidth="1"/>
    <col min="9" max="9" width="8.75" customWidth="1"/>
    <col min="10" max="10" width="16.625" bestFit="1" customWidth="1"/>
  </cols>
  <sheetData>
    <row r="1" spans="1:13" s="1" customFormat="1" ht="26.25" x14ac:dyDescent="0.4">
      <c r="A1" s="327" t="s">
        <v>498</v>
      </c>
      <c r="B1" s="327"/>
      <c r="C1" s="327"/>
      <c r="D1" s="327"/>
      <c r="E1" s="327"/>
      <c r="F1" s="327"/>
      <c r="G1" s="327"/>
      <c r="H1" s="327"/>
      <c r="I1" s="327"/>
    </row>
    <row r="2" spans="1:13" ht="4.5" customHeight="1" x14ac:dyDescent="0.25">
      <c r="A2" s="2"/>
      <c r="B2" s="2"/>
      <c r="C2" s="2"/>
      <c r="D2" s="2"/>
    </row>
    <row r="3" spans="1:13" ht="18.75" x14ac:dyDescent="0.3">
      <c r="A3" s="328" t="s">
        <v>346</v>
      </c>
      <c r="B3" s="328"/>
      <c r="C3" s="328"/>
      <c r="D3" s="328"/>
      <c r="E3" s="328"/>
      <c r="F3" s="328"/>
      <c r="G3" s="328"/>
      <c r="H3" s="328"/>
      <c r="I3" s="328"/>
    </row>
    <row r="5" spans="1:13" x14ac:dyDescent="0.25">
      <c r="F5" s="271" t="s">
        <v>114</v>
      </c>
      <c r="G5" s="29" t="s">
        <v>499</v>
      </c>
      <c r="H5" s="29" t="s">
        <v>500</v>
      </c>
      <c r="I5" s="29" t="s">
        <v>68</v>
      </c>
      <c r="K5" s="4"/>
    </row>
    <row r="6" spans="1:13" x14ac:dyDescent="0.25">
      <c r="F6" s="269" t="s">
        <v>117</v>
      </c>
      <c r="G6" s="51">
        <v>6273.6745376600002</v>
      </c>
      <c r="H6" s="51">
        <v>1245.8863902600001</v>
      </c>
      <c r="I6" s="51">
        <v>7519.5609279199998</v>
      </c>
      <c r="J6" s="51"/>
      <c r="K6" s="79"/>
      <c r="L6" s="79"/>
    </row>
    <row r="7" spans="1:13" x14ac:dyDescent="0.25">
      <c r="F7" s="269" t="s">
        <v>118</v>
      </c>
      <c r="G7" s="51">
        <v>6459.8469999999998</v>
      </c>
      <c r="H7" s="51">
        <v>1268.6949999999999</v>
      </c>
      <c r="I7" s="51">
        <v>7729.5419999999995</v>
      </c>
      <c r="J7" s="51"/>
      <c r="K7" s="79"/>
      <c r="L7" s="78"/>
    </row>
    <row r="8" spans="1:13" x14ac:dyDescent="0.25">
      <c r="F8" s="269" t="s">
        <v>119</v>
      </c>
      <c r="G8" s="51">
        <v>6769.5640000000003</v>
      </c>
      <c r="H8" s="51">
        <v>1230.3879999999999</v>
      </c>
      <c r="I8" s="51">
        <v>7999.9520000000002</v>
      </c>
      <c r="J8" s="51"/>
      <c r="K8" s="79"/>
      <c r="L8" s="78"/>
    </row>
    <row r="9" spans="1:13" x14ac:dyDescent="0.25">
      <c r="F9" s="269" t="s">
        <v>120</v>
      </c>
      <c r="G9" s="51">
        <v>7165.172962183</v>
      </c>
      <c r="H9" s="51">
        <v>1169.07566982</v>
      </c>
      <c r="I9" s="51">
        <v>8334.2486320030002</v>
      </c>
      <c r="J9" s="51"/>
      <c r="K9" s="79"/>
      <c r="L9" s="78"/>
    </row>
    <row r="10" spans="1:13" x14ac:dyDescent="0.25">
      <c r="F10" s="269" t="s">
        <v>121</v>
      </c>
      <c r="G10" s="51">
        <v>7421.8514611099999</v>
      </c>
      <c r="H10" s="51">
        <v>1168.9178638599999</v>
      </c>
      <c r="I10" s="51">
        <v>8590.7693249700005</v>
      </c>
      <c r="J10" s="51"/>
      <c r="K10" s="79"/>
      <c r="L10" s="78"/>
    </row>
    <row r="11" spans="1:13" x14ac:dyDescent="0.25">
      <c r="F11" s="269" t="s">
        <v>122</v>
      </c>
      <c r="G11" s="51">
        <v>7395.7388415000005</v>
      </c>
      <c r="H11" s="51">
        <v>1100.81482738</v>
      </c>
      <c r="I11" s="51">
        <v>8496.5536688800003</v>
      </c>
      <c r="J11" s="51"/>
      <c r="K11" s="79"/>
      <c r="L11" s="78"/>
    </row>
    <row r="12" spans="1:13" x14ac:dyDescent="0.25">
      <c r="F12" s="269" t="s">
        <v>123</v>
      </c>
      <c r="G12" s="51">
        <v>7175.9626002000005</v>
      </c>
      <c r="H12" s="51">
        <v>959.54549610999993</v>
      </c>
      <c r="I12" s="51">
        <v>8135.5080963100008</v>
      </c>
      <c r="J12" s="106"/>
      <c r="K12" s="79"/>
      <c r="L12" s="78"/>
    </row>
    <row r="13" spans="1:13" x14ac:dyDescent="0.25">
      <c r="F13" s="269" t="s">
        <v>124</v>
      </c>
      <c r="G13" s="51">
        <v>7033.4574072300002</v>
      </c>
      <c r="H13" s="51">
        <v>995.71229986000003</v>
      </c>
      <c r="I13" s="51">
        <v>8029.16970709</v>
      </c>
      <c r="J13" s="106"/>
      <c r="K13" s="79"/>
      <c r="L13" s="78"/>
    </row>
    <row r="14" spans="1:13" x14ac:dyDescent="0.25">
      <c r="F14" s="269" t="s">
        <v>125</v>
      </c>
      <c r="G14" s="51">
        <v>7527.3543172399995</v>
      </c>
      <c r="H14" s="51">
        <v>1062.86269305</v>
      </c>
      <c r="I14" s="51">
        <v>8590.21701029</v>
      </c>
      <c r="J14" s="106"/>
      <c r="K14" s="79"/>
      <c r="L14" s="78"/>
      <c r="M14" s="5"/>
    </row>
    <row r="15" spans="1:13" x14ac:dyDescent="0.25">
      <c r="F15" s="269" t="s">
        <v>126</v>
      </c>
      <c r="G15" s="51">
        <v>7611.6514160200004</v>
      </c>
      <c r="H15" s="51">
        <v>1160.6143695199999</v>
      </c>
      <c r="I15" s="51">
        <v>8772.2657855399993</v>
      </c>
      <c r="J15" s="106"/>
      <c r="K15" s="79"/>
      <c r="L15" s="78"/>
    </row>
    <row r="16" spans="1:13" x14ac:dyDescent="0.25">
      <c r="F16" s="269" t="s">
        <v>127</v>
      </c>
      <c r="G16" s="51">
        <v>7726.1332813100007</v>
      </c>
      <c r="H16" s="51">
        <v>1167.5814236000001</v>
      </c>
      <c r="I16" s="51">
        <v>8893.7147049100004</v>
      </c>
      <c r="J16" s="106"/>
      <c r="K16" s="79"/>
      <c r="L16" s="78"/>
    </row>
    <row r="17" spans="1:15" x14ac:dyDescent="0.25">
      <c r="F17" s="269" t="s">
        <v>128</v>
      </c>
      <c r="G17" s="51">
        <v>7892.0413120200001</v>
      </c>
      <c r="H17" s="51">
        <v>1237.5801167899999</v>
      </c>
      <c r="I17" s="51">
        <v>9129.62142881</v>
      </c>
      <c r="J17" s="106"/>
      <c r="K17" s="79"/>
      <c r="L17" s="78"/>
    </row>
    <row r="18" spans="1:15" x14ac:dyDescent="0.25">
      <c r="F18" s="269" t="s">
        <v>129</v>
      </c>
      <c r="G18" s="51">
        <v>8166.8905360500003</v>
      </c>
      <c r="H18" s="51">
        <v>1326.2164378500001</v>
      </c>
      <c r="I18" s="51">
        <v>9493.1069739000013</v>
      </c>
      <c r="J18" s="106"/>
      <c r="K18" s="79"/>
      <c r="L18" s="78"/>
    </row>
    <row r="19" spans="1:15" x14ac:dyDescent="0.25">
      <c r="F19" s="269" t="s">
        <v>130</v>
      </c>
      <c r="G19" s="51">
        <v>8447.9510331599995</v>
      </c>
      <c r="H19" s="51">
        <v>1347.23796651</v>
      </c>
      <c r="I19" s="51">
        <v>9795.1889996699992</v>
      </c>
      <c r="K19" s="79"/>
      <c r="L19" s="78"/>
    </row>
    <row r="20" spans="1:15" x14ac:dyDescent="0.25">
      <c r="F20" s="269" t="s">
        <v>131</v>
      </c>
      <c r="G20" s="51">
        <v>8637.6814624899998</v>
      </c>
      <c r="H20" s="51">
        <v>1366.77780792</v>
      </c>
      <c r="I20" s="51">
        <v>10004.45927041</v>
      </c>
      <c r="K20" s="79"/>
      <c r="L20" s="78"/>
    </row>
    <row r="21" spans="1:15" x14ac:dyDescent="0.25">
      <c r="F21" s="269" t="s">
        <v>132</v>
      </c>
      <c r="G21" s="51">
        <v>8988.6603023799998</v>
      </c>
      <c r="H21" s="51">
        <v>1392.6993649800002</v>
      </c>
      <c r="I21" s="51">
        <v>10381.35966736</v>
      </c>
      <c r="K21" s="79"/>
      <c r="L21" s="78"/>
    </row>
    <row r="22" spans="1:15" x14ac:dyDescent="0.25">
      <c r="F22" s="269" t="s">
        <v>133</v>
      </c>
      <c r="G22" s="51">
        <v>9616.0401706199991</v>
      </c>
      <c r="H22" s="51">
        <v>1483.60780077</v>
      </c>
      <c r="I22" s="51">
        <v>11099.647971389999</v>
      </c>
      <c r="K22" s="79"/>
      <c r="L22" s="78"/>
    </row>
    <row r="23" spans="1:15" x14ac:dyDescent="0.25">
      <c r="F23" s="269" t="s">
        <v>134</v>
      </c>
      <c r="G23" s="51">
        <v>9452.8484446700004</v>
      </c>
      <c r="H23" s="51">
        <v>1364.9591917800001</v>
      </c>
      <c r="I23" s="51">
        <v>10817.807636450001</v>
      </c>
      <c r="J23" s="51"/>
      <c r="K23" s="79"/>
      <c r="L23" s="78"/>
    </row>
    <row r="24" spans="1:15" x14ac:dyDescent="0.25">
      <c r="F24" s="269" t="s">
        <v>135</v>
      </c>
      <c r="G24" s="51">
        <v>10987.19905818</v>
      </c>
      <c r="H24" s="51">
        <v>1847.69640405</v>
      </c>
      <c r="I24" s="51">
        <v>12834.895462230001</v>
      </c>
      <c r="J24" s="51"/>
      <c r="K24" s="79"/>
      <c r="L24" s="78"/>
    </row>
    <row r="25" spans="1:15" x14ac:dyDescent="0.25">
      <c r="F25" s="269" t="s">
        <v>147</v>
      </c>
      <c r="G25" s="51">
        <v>12076.32021566</v>
      </c>
      <c r="H25" s="51">
        <v>1837.93431274</v>
      </c>
      <c r="I25" s="51">
        <f>SUM(G25:H25)</f>
        <v>13914.254528400001</v>
      </c>
      <c r="J25" s="106"/>
      <c r="K25" s="79"/>
      <c r="L25" s="78"/>
    </row>
    <row r="26" spans="1:15" x14ac:dyDescent="0.25">
      <c r="J26" s="106"/>
    </row>
    <row r="27" spans="1:15" x14ac:dyDescent="0.25">
      <c r="J27" s="106"/>
    </row>
    <row r="28" spans="1:15" x14ac:dyDescent="0.25">
      <c r="A28" s="330" t="s">
        <v>501</v>
      </c>
      <c r="B28" s="330"/>
      <c r="C28" s="5"/>
      <c r="D28" s="330" t="s">
        <v>326</v>
      </c>
      <c r="E28" s="330"/>
      <c r="F28" s="330"/>
      <c r="G28" s="330"/>
      <c r="H28" s="330"/>
      <c r="I28" s="330"/>
    </row>
    <row r="29" spans="1:15" ht="15.75" customHeight="1" x14ac:dyDescent="0.25">
      <c r="A29" s="273"/>
      <c r="B29" s="5"/>
      <c r="E29" s="280"/>
      <c r="F29" s="280"/>
      <c r="G29" s="280"/>
      <c r="N29" s="34"/>
      <c r="O29" s="145"/>
    </row>
    <row r="30" spans="1:15" ht="15.75" customHeight="1" x14ac:dyDescent="0.25">
      <c r="A30" s="269" t="s">
        <v>502</v>
      </c>
      <c r="B30" s="171">
        <v>0.06</v>
      </c>
      <c r="C30" s="279"/>
      <c r="D30" s="326" t="s">
        <v>503</v>
      </c>
      <c r="E30" s="326"/>
      <c r="F30" s="326"/>
      <c r="G30" s="326"/>
      <c r="H30" s="326"/>
      <c r="I30" s="326"/>
      <c r="N30" s="34"/>
      <c r="O30" s="145"/>
    </row>
    <row r="31" spans="1:15" ht="15.75" customHeight="1" x14ac:dyDescent="0.25">
      <c r="A31" s="54"/>
      <c r="B31" s="172"/>
      <c r="C31" s="269"/>
      <c r="D31" s="275"/>
      <c r="E31" s="274"/>
      <c r="F31" s="274"/>
      <c r="G31" s="274"/>
      <c r="H31" s="269"/>
      <c r="I31" s="269"/>
      <c r="N31" s="34"/>
      <c r="O31" s="145"/>
    </row>
    <row r="32" spans="1:15" ht="15.75" customHeight="1" x14ac:dyDescent="0.25">
      <c r="A32" s="54"/>
      <c r="B32" s="172"/>
      <c r="C32" s="269"/>
      <c r="D32" s="339" t="s">
        <v>504</v>
      </c>
      <c r="E32" s="339"/>
      <c r="F32" s="339"/>
      <c r="G32" s="339"/>
      <c r="H32" s="339"/>
      <c r="I32" s="339"/>
      <c r="N32" s="34"/>
      <c r="O32" s="145"/>
    </row>
    <row r="33" spans="1:15" ht="15.75" customHeight="1" x14ac:dyDescent="0.25">
      <c r="A33" s="54"/>
      <c r="B33" s="172"/>
      <c r="C33" s="269"/>
      <c r="E33" s="173"/>
      <c r="F33" s="173"/>
      <c r="G33" s="173"/>
      <c r="H33" s="173"/>
      <c r="I33" s="173"/>
      <c r="N33" s="34"/>
      <c r="O33" s="145"/>
    </row>
    <row r="34" spans="1:15" ht="15.75" customHeight="1" x14ac:dyDescent="0.25">
      <c r="A34" s="54"/>
      <c r="B34" s="172"/>
      <c r="C34" s="270"/>
      <c r="D34" s="326" t="s">
        <v>505</v>
      </c>
      <c r="E34" s="326"/>
      <c r="F34" s="326"/>
      <c r="G34" s="326"/>
      <c r="H34" s="326"/>
      <c r="I34" s="326"/>
      <c r="N34" s="34"/>
      <c r="O34" s="145"/>
    </row>
    <row r="35" spans="1:15" x14ac:dyDescent="0.25">
      <c r="A35" s="270"/>
      <c r="B35" s="280"/>
      <c r="C35" s="270"/>
      <c r="D35" s="174"/>
      <c r="N35" s="34"/>
      <c r="O35" s="145"/>
    </row>
    <row r="36" spans="1:15" x14ac:dyDescent="0.25">
      <c r="A36" s="270"/>
      <c r="B36" s="280"/>
      <c r="C36" s="280"/>
      <c r="D36" s="338" t="s">
        <v>506</v>
      </c>
      <c r="E36" s="338"/>
      <c r="F36" s="338"/>
      <c r="G36" s="338"/>
      <c r="H36" s="338"/>
      <c r="I36" s="338"/>
      <c r="N36" s="34"/>
      <c r="O36" s="145"/>
    </row>
    <row r="37" spans="1:15" x14ac:dyDescent="0.25">
      <c r="A37" s="43"/>
      <c r="D37" s="338"/>
      <c r="E37" s="338"/>
      <c r="F37" s="338"/>
      <c r="G37" s="338"/>
      <c r="H37" s="338"/>
      <c r="I37" s="338"/>
      <c r="N37" s="34"/>
      <c r="O37" s="145"/>
    </row>
    <row r="38" spans="1:15" x14ac:dyDescent="0.25">
      <c r="A38" s="43"/>
      <c r="E38" s="280"/>
      <c r="F38" s="280"/>
      <c r="G38" s="280"/>
      <c r="H38" s="280"/>
      <c r="N38" s="34"/>
      <c r="O38" s="145"/>
    </row>
    <row r="39" spans="1:15" ht="15.75" customHeight="1" x14ac:dyDescent="0.25">
      <c r="A39" s="43"/>
      <c r="E39" s="280"/>
      <c r="F39" s="280"/>
      <c r="G39" s="280"/>
      <c r="H39" s="280"/>
      <c r="N39" s="34"/>
      <c r="O39" s="145"/>
    </row>
    <row r="40" spans="1:15" x14ac:dyDescent="0.25">
      <c r="N40" s="34"/>
      <c r="O40" s="145"/>
    </row>
    <row r="41" spans="1:15" x14ac:dyDescent="0.25">
      <c r="N41" s="34"/>
    </row>
    <row r="42" spans="1:15" x14ac:dyDescent="0.25">
      <c r="J42" s="5"/>
    </row>
  </sheetData>
  <mergeCells count="8">
    <mergeCell ref="D34:I34"/>
    <mergeCell ref="D36:I37"/>
    <mergeCell ref="A1:I1"/>
    <mergeCell ref="A3:I3"/>
    <mergeCell ref="A28:B28"/>
    <mergeCell ref="D28:I28"/>
    <mergeCell ref="D30:I30"/>
    <mergeCell ref="D32:I32"/>
  </mergeCells>
  <pageMargins left="0.45" right="0.45" top="0.5" bottom="0.5" header="0.3" footer="0.3"/>
  <pageSetup scale="7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D93D5-A4FB-4DF3-8146-DD1F34215B80}">
  <sheetPr>
    <pageSetUpPr fitToPage="1"/>
  </sheetPr>
  <dimension ref="A1:AG50"/>
  <sheetViews>
    <sheetView zoomScaleNormal="100" workbookViewId="0">
      <selection sqref="A1:O1"/>
    </sheetView>
  </sheetViews>
  <sheetFormatPr defaultRowHeight="15.75" x14ac:dyDescent="0.25"/>
  <cols>
    <col min="1" max="1" width="11.25" customWidth="1"/>
    <col min="2" max="2" width="60.375" customWidth="1"/>
    <col min="3" max="3" width="8.5" customWidth="1"/>
    <col min="4" max="4" width="8.375" customWidth="1"/>
    <col min="5" max="5" width="8.5" customWidth="1"/>
    <col min="6" max="6" width="2.5" customWidth="1"/>
    <col min="7" max="8" width="7.5" customWidth="1"/>
    <col min="9" max="15" width="3.625" customWidth="1"/>
  </cols>
  <sheetData>
    <row r="1" spans="1:15" s="1" customFormat="1" ht="26.25" x14ac:dyDescent="0.4">
      <c r="A1" s="327" t="s">
        <v>498</v>
      </c>
      <c r="B1" s="327"/>
      <c r="C1" s="327"/>
      <c r="D1" s="327"/>
      <c r="E1" s="327"/>
      <c r="F1" s="327"/>
      <c r="G1" s="327"/>
      <c r="H1" s="327"/>
      <c r="I1" s="327"/>
      <c r="J1" s="327"/>
      <c r="K1" s="327"/>
      <c r="L1" s="327"/>
      <c r="M1" s="327"/>
      <c r="N1" s="327"/>
      <c r="O1" s="327"/>
    </row>
    <row r="2" spans="1:15" ht="4.5" customHeight="1" x14ac:dyDescent="0.25">
      <c r="A2" s="2"/>
      <c r="B2" s="2"/>
      <c r="C2" s="2"/>
      <c r="D2" s="2"/>
      <c r="E2" s="2"/>
    </row>
    <row r="3" spans="1:15" ht="18.75" x14ac:dyDescent="0.3">
      <c r="A3" s="175" t="s">
        <v>507</v>
      </c>
      <c r="B3" s="175"/>
      <c r="C3" s="175"/>
      <c r="D3" s="175"/>
      <c r="E3" s="175"/>
      <c r="F3" s="175"/>
      <c r="G3" s="175"/>
      <c r="H3" s="175"/>
      <c r="I3" s="175"/>
      <c r="J3" s="175"/>
      <c r="K3" s="175"/>
      <c r="L3" s="175"/>
      <c r="M3" s="175"/>
      <c r="N3" s="175"/>
      <c r="O3" s="175"/>
    </row>
    <row r="5" spans="1:15" x14ac:dyDescent="0.25">
      <c r="G5" s="333" t="s">
        <v>214</v>
      </c>
      <c r="H5" s="333"/>
    </row>
    <row r="6" spans="1:15" x14ac:dyDescent="0.25">
      <c r="A6" s="278" t="s">
        <v>508</v>
      </c>
      <c r="B6" s="278" t="s">
        <v>461</v>
      </c>
      <c r="C6" s="29" t="s">
        <v>134</v>
      </c>
      <c r="D6" s="29" t="s">
        <v>135</v>
      </c>
      <c r="E6" s="29" t="s">
        <v>147</v>
      </c>
      <c r="F6" s="69"/>
      <c r="G6" s="29" t="s">
        <v>135</v>
      </c>
      <c r="H6" s="29" t="s">
        <v>147</v>
      </c>
      <c r="L6" s="176"/>
    </row>
    <row r="7" spans="1:15" x14ac:dyDescent="0.25">
      <c r="L7" s="177"/>
    </row>
    <row r="8" spans="1:15" x14ac:dyDescent="0.25">
      <c r="A8" s="178" t="s">
        <v>509</v>
      </c>
      <c r="B8" s="178"/>
      <c r="C8" s="179">
        <v>13.2</v>
      </c>
      <c r="D8" s="179">
        <v>17.2</v>
      </c>
      <c r="E8" s="179">
        <v>17.600000000000001</v>
      </c>
      <c r="F8" s="278"/>
      <c r="G8" s="180">
        <v>0.307</v>
      </c>
      <c r="H8" s="180">
        <v>2.5999999999999999E-2</v>
      </c>
      <c r="I8" s="74"/>
      <c r="J8" s="74"/>
      <c r="L8" s="177"/>
    </row>
    <row r="9" spans="1:15" x14ac:dyDescent="0.25">
      <c r="G9" s="293"/>
      <c r="H9" s="293"/>
      <c r="I9" s="74"/>
      <c r="J9" s="74"/>
      <c r="L9" s="177"/>
    </row>
    <row r="10" spans="1:15" x14ac:dyDescent="0.25">
      <c r="A10" s="178" t="s">
        <v>510</v>
      </c>
      <c r="B10" s="178"/>
      <c r="C10" s="179">
        <v>55.5</v>
      </c>
      <c r="D10" s="179">
        <v>53</v>
      </c>
      <c r="E10" s="179">
        <v>58.3</v>
      </c>
      <c r="F10" s="278"/>
      <c r="G10" s="180">
        <v>-4.3999999999999997E-2</v>
      </c>
      <c r="H10" s="180">
        <v>9.9000000000000005E-2</v>
      </c>
      <c r="I10" s="74"/>
      <c r="J10" s="74"/>
      <c r="L10" s="177"/>
    </row>
    <row r="11" spans="1:15" x14ac:dyDescent="0.25">
      <c r="G11" s="293"/>
      <c r="H11" s="293"/>
      <c r="I11" s="74"/>
      <c r="J11" s="74"/>
      <c r="L11" s="177"/>
    </row>
    <row r="12" spans="1:15" x14ac:dyDescent="0.25">
      <c r="A12" s="181" t="s">
        <v>511</v>
      </c>
      <c r="B12" s="69"/>
      <c r="C12" s="179">
        <v>274.10000000000002</v>
      </c>
      <c r="D12" s="179">
        <v>276.89999999999998</v>
      </c>
      <c r="E12" s="179">
        <v>324</v>
      </c>
      <c r="F12" s="69"/>
      <c r="G12" s="180">
        <v>0.01</v>
      </c>
      <c r="H12" s="180">
        <v>0.17</v>
      </c>
      <c r="I12" s="74"/>
      <c r="J12" s="74"/>
      <c r="L12" s="177"/>
    </row>
    <row r="13" spans="1:15" x14ac:dyDescent="0.25">
      <c r="A13" s="182">
        <v>2211</v>
      </c>
      <c r="B13" s="182" t="s">
        <v>512</v>
      </c>
      <c r="C13" s="294">
        <v>188.7</v>
      </c>
      <c r="D13" s="294">
        <v>188.2</v>
      </c>
      <c r="E13" s="294">
        <v>211.5</v>
      </c>
      <c r="G13" s="293">
        <v>-3.0000000000000001E-3</v>
      </c>
      <c r="H13" s="293">
        <v>0.124</v>
      </c>
      <c r="I13" s="74"/>
      <c r="J13" s="74"/>
      <c r="L13" s="177"/>
    </row>
    <row r="14" spans="1:15" x14ac:dyDescent="0.25">
      <c r="A14" s="182">
        <v>2212</v>
      </c>
      <c r="B14" s="182" t="s">
        <v>513</v>
      </c>
      <c r="C14" s="294">
        <v>82.8</v>
      </c>
      <c r="D14" s="294">
        <v>86.1</v>
      </c>
      <c r="E14" s="294">
        <v>109.2</v>
      </c>
      <c r="G14" s="293">
        <v>3.9E-2</v>
      </c>
      <c r="H14" s="293">
        <v>0.26800000000000002</v>
      </c>
      <c r="I14" s="74"/>
      <c r="J14" s="74"/>
      <c r="L14" s="177"/>
    </row>
    <row r="15" spans="1:15" x14ac:dyDescent="0.25">
      <c r="A15" s="182">
        <v>2213</v>
      </c>
      <c r="B15" s="182" t="s">
        <v>514</v>
      </c>
      <c r="C15" s="294">
        <v>2.6</v>
      </c>
      <c r="D15" s="294">
        <v>2.6</v>
      </c>
      <c r="E15" s="294">
        <v>3.2</v>
      </c>
      <c r="G15" s="293">
        <v>0.01</v>
      </c>
      <c r="H15" s="293">
        <v>0.25</v>
      </c>
      <c r="I15" s="74"/>
      <c r="J15" s="74"/>
      <c r="L15" s="177"/>
    </row>
    <row r="16" spans="1:15" x14ac:dyDescent="0.25">
      <c r="G16" s="293"/>
      <c r="H16" s="293"/>
      <c r="I16" s="74"/>
      <c r="J16" s="74"/>
      <c r="L16" s="177"/>
    </row>
    <row r="17" spans="1:17" x14ac:dyDescent="0.25">
      <c r="A17" s="178" t="s">
        <v>515</v>
      </c>
      <c r="B17" s="69"/>
      <c r="C17" s="179">
        <v>319.8</v>
      </c>
      <c r="D17" s="179">
        <v>350.5</v>
      </c>
      <c r="E17" s="179">
        <v>398.5</v>
      </c>
      <c r="F17" s="69"/>
      <c r="G17" s="180">
        <v>9.6000000000000002E-2</v>
      </c>
      <c r="H17" s="180">
        <v>0.13700000000000001</v>
      </c>
      <c r="I17" s="74"/>
      <c r="J17" s="74"/>
      <c r="L17" s="177"/>
    </row>
    <row r="18" spans="1:17" x14ac:dyDescent="0.25">
      <c r="G18" s="293"/>
      <c r="H18" s="293"/>
      <c r="I18" s="74"/>
      <c r="J18" s="74"/>
      <c r="L18" s="177"/>
      <c r="Q18" s="182"/>
    </row>
    <row r="19" spans="1:17" x14ac:dyDescent="0.25">
      <c r="A19" s="183" t="s">
        <v>516</v>
      </c>
      <c r="B19" s="69"/>
      <c r="C19" s="179">
        <v>484.2</v>
      </c>
      <c r="D19" s="179">
        <v>543.9</v>
      </c>
      <c r="E19" s="179">
        <v>608.29999999999995</v>
      </c>
      <c r="F19" s="69"/>
      <c r="G19" s="180">
        <v>0.123</v>
      </c>
      <c r="H19" s="180">
        <v>0.11799999999999999</v>
      </c>
      <c r="I19" s="74"/>
      <c r="J19" s="74"/>
      <c r="L19" s="177"/>
    </row>
    <row r="20" spans="1:17" x14ac:dyDescent="0.25">
      <c r="A20" s="182" t="s">
        <v>517</v>
      </c>
      <c r="B20" s="182" t="s">
        <v>518</v>
      </c>
      <c r="C20" s="294">
        <v>44.1</v>
      </c>
      <c r="D20" s="294">
        <v>48.7</v>
      </c>
      <c r="E20" s="294">
        <v>55.3</v>
      </c>
      <c r="G20" s="293">
        <v>0.104</v>
      </c>
      <c r="H20" s="293">
        <v>0.13600000000000001</v>
      </c>
      <c r="I20" s="74"/>
      <c r="J20" s="74"/>
      <c r="L20" s="177"/>
    </row>
    <row r="21" spans="1:17" x14ac:dyDescent="0.25">
      <c r="A21" s="182" t="s">
        <v>519</v>
      </c>
      <c r="B21" s="182" t="s">
        <v>520</v>
      </c>
      <c r="C21" s="294">
        <v>8.5</v>
      </c>
      <c r="D21" s="294">
        <v>11.3</v>
      </c>
      <c r="E21" s="294">
        <v>10.199999999999999</v>
      </c>
      <c r="G21" s="293">
        <v>0.318</v>
      </c>
      <c r="H21" s="293">
        <v>-9.0999999999999998E-2</v>
      </c>
      <c r="I21" s="74"/>
      <c r="J21" s="74"/>
      <c r="L21" s="177"/>
    </row>
    <row r="22" spans="1:17" x14ac:dyDescent="0.25">
      <c r="A22" s="182" t="s">
        <v>521</v>
      </c>
      <c r="B22" s="182" t="s">
        <v>522</v>
      </c>
      <c r="C22" s="294">
        <v>33.799999999999997</v>
      </c>
      <c r="D22" s="294">
        <v>38.6</v>
      </c>
      <c r="E22" s="294">
        <v>46.6</v>
      </c>
      <c r="G22" s="293">
        <v>0.14299999999999999</v>
      </c>
      <c r="H22" s="293">
        <v>0.20499999999999999</v>
      </c>
      <c r="I22" s="74"/>
      <c r="J22" s="74"/>
      <c r="L22" s="177"/>
    </row>
    <row r="23" spans="1:17" x14ac:dyDescent="0.25">
      <c r="A23" s="182">
        <v>323</v>
      </c>
      <c r="B23" s="182" t="s">
        <v>523</v>
      </c>
      <c r="C23" s="294">
        <v>37.1</v>
      </c>
      <c r="D23" s="294">
        <v>37.6</v>
      </c>
      <c r="E23" s="294">
        <v>37.5</v>
      </c>
      <c r="G23" s="293">
        <v>1.2999999999999999E-2</v>
      </c>
      <c r="H23" s="293">
        <v>-2E-3</v>
      </c>
      <c r="I23" s="74"/>
      <c r="J23" s="74"/>
      <c r="L23" s="177"/>
    </row>
    <row r="24" spans="1:17" x14ac:dyDescent="0.25">
      <c r="A24" s="82" t="s">
        <v>524</v>
      </c>
      <c r="B24" s="182" t="s">
        <v>525</v>
      </c>
      <c r="C24" s="294">
        <v>64.8</v>
      </c>
      <c r="D24" s="294">
        <v>72.599999999999994</v>
      </c>
      <c r="E24" s="294">
        <v>80.5</v>
      </c>
      <c r="G24" s="293">
        <v>0.121</v>
      </c>
      <c r="H24" s="293">
        <v>0.109</v>
      </c>
      <c r="I24" s="74"/>
      <c r="J24" s="74"/>
      <c r="L24" s="177"/>
    </row>
    <row r="25" spans="1:17" x14ac:dyDescent="0.25">
      <c r="A25" s="182">
        <v>327</v>
      </c>
      <c r="B25" s="182" t="s">
        <v>526</v>
      </c>
      <c r="C25" s="294">
        <v>65.5</v>
      </c>
      <c r="D25" s="294">
        <v>72.5</v>
      </c>
      <c r="E25" s="294">
        <v>77.8</v>
      </c>
      <c r="G25" s="293">
        <v>0.107</v>
      </c>
      <c r="H25" s="293">
        <v>7.2999999999999995E-2</v>
      </c>
      <c r="I25" s="74"/>
      <c r="J25" s="74"/>
      <c r="L25" s="177"/>
    </row>
    <row r="26" spans="1:17" x14ac:dyDescent="0.25">
      <c r="A26" s="182" t="s">
        <v>527</v>
      </c>
      <c r="B26" s="182" t="s">
        <v>528</v>
      </c>
      <c r="C26" s="294">
        <v>70.099999999999994</v>
      </c>
      <c r="D26" s="294">
        <v>80.900000000000006</v>
      </c>
      <c r="E26" s="294">
        <v>97.7</v>
      </c>
      <c r="G26" s="293">
        <v>0.155</v>
      </c>
      <c r="H26" s="293">
        <v>0.20699999999999999</v>
      </c>
      <c r="I26" s="74"/>
      <c r="J26" s="74"/>
      <c r="L26" s="177"/>
    </row>
    <row r="27" spans="1:17" x14ac:dyDescent="0.25">
      <c r="A27" s="272">
        <v>333</v>
      </c>
      <c r="B27" s="182" t="s">
        <v>529</v>
      </c>
      <c r="C27" s="294">
        <v>33.5</v>
      </c>
      <c r="D27" s="294">
        <v>34.299999999999997</v>
      </c>
      <c r="E27" s="294">
        <v>42.9</v>
      </c>
      <c r="G27" s="293">
        <v>2.1999999999999999E-2</v>
      </c>
      <c r="H27" s="293">
        <v>0.253</v>
      </c>
      <c r="I27" s="74"/>
      <c r="J27" s="74"/>
      <c r="L27" s="177"/>
    </row>
    <row r="28" spans="1:17" x14ac:dyDescent="0.25">
      <c r="A28" s="184" t="s">
        <v>530</v>
      </c>
      <c r="B28" s="182" t="s">
        <v>531</v>
      </c>
      <c r="C28" s="294">
        <v>53.1</v>
      </c>
      <c r="D28" s="294">
        <v>54.4</v>
      </c>
      <c r="E28" s="294">
        <v>59.4</v>
      </c>
      <c r="G28" s="293">
        <v>2.5000000000000001E-2</v>
      </c>
      <c r="H28" s="293">
        <v>9.1999999999999998E-2</v>
      </c>
      <c r="I28" s="74"/>
      <c r="J28" s="74"/>
      <c r="L28" s="177"/>
    </row>
    <row r="29" spans="1:17" x14ac:dyDescent="0.25">
      <c r="A29" s="184">
        <v>336</v>
      </c>
      <c r="B29" s="182" t="s">
        <v>532</v>
      </c>
      <c r="C29" s="294">
        <v>13.8</v>
      </c>
      <c r="D29" s="294">
        <v>15</v>
      </c>
      <c r="E29" s="294">
        <v>17</v>
      </c>
      <c r="G29" s="293">
        <v>9.1999999999999998E-2</v>
      </c>
      <c r="H29" s="293">
        <v>0.13400000000000001</v>
      </c>
      <c r="I29" s="74"/>
      <c r="J29" s="74"/>
      <c r="L29" s="177"/>
    </row>
    <row r="30" spans="1:17" x14ac:dyDescent="0.25">
      <c r="A30" s="185" t="s">
        <v>533</v>
      </c>
      <c r="B30" s="182" t="s">
        <v>534</v>
      </c>
      <c r="C30" s="294">
        <v>59.9</v>
      </c>
      <c r="D30" s="294">
        <v>77.900000000000006</v>
      </c>
      <c r="E30" s="294">
        <v>83.3</v>
      </c>
      <c r="G30" s="293">
        <v>0.30099999999999999</v>
      </c>
      <c r="H30" s="293">
        <v>6.9000000000000006E-2</v>
      </c>
      <c r="I30" s="74"/>
      <c r="J30" s="74"/>
      <c r="L30" s="177"/>
      <c r="Q30" s="184"/>
    </row>
    <row r="31" spans="1:17" x14ac:dyDescent="0.25">
      <c r="G31" s="293"/>
      <c r="H31" s="293"/>
      <c r="I31" s="74"/>
      <c r="J31" s="74"/>
      <c r="L31" s="177"/>
    </row>
    <row r="32" spans="1:17" x14ac:dyDescent="0.25">
      <c r="A32" s="181" t="s">
        <v>535</v>
      </c>
      <c r="B32" s="69"/>
      <c r="C32" s="179">
        <v>1065.5</v>
      </c>
      <c r="D32" s="179">
        <v>1195.3</v>
      </c>
      <c r="E32" s="179">
        <v>1341.3</v>
      </c>
      <c r="F32" s="278"/>
      <c r="G32" s="180">
        <v>0.122</v>
      </c>
      <c r="H32" s="180">
        <v>0.122</v>
      </c>
      <c r="I32" s="74"/>
      <c r="J32" s="74"/>
      <c r="L32" s="177"/>
    </row>
    <row r="33" spans="1:33" x14ac:dyDescent="0.25">
      <c r="A33" s="184">
        <v>423</v>
      </c>
      <c r="B33" s="182" t="s">
        <v>536</v>
      </c>
      <c r="C33" s="294">
        <v>713.7</v>
      </c>
      <c r="D33" s="294">
        <v>806.1</v>
      </c>
      <c r="E33" s="294">
        <v>906</v>
      </c>
      <c r="G33" s="293">
        <v>0.129</v>
      </c>
      <c r="H33" s="293">
        <v>0.124</v>
      </c>
      <c r="I33" s="74"/>
      <c r="J33" s="74"/>
      <c r="L33" s="177"/>
    </row>
    <row r="34" spans="1:33" x14ac:dyDescent="0.25">
      <c r="A34" s="184">
        <v>424</v>
      </c>
      <c r="B34" s="182" t="s">
        <v>537</v>
      </c>
      <c r="C34" s="294">
        <v>167.7</v>
      </c>
      <c r="D34" s="294">
        <v>179.6</v>
      </c>
      <c r="E34" s="294">
        <v>206.5</v>
      </c>
      <c r="G34" s="293">
        <v>7.0000000000000007E-2</v>
      </c>
      <c r="H34" s="293">
        <v>0.15</v>
      </c>
      <c r="I34" s="74"/>
      <c r="J34" s="74"/>
      <c r="L34" s="177"/>
    </row>
    <row r="35" spans="1:33" x14ac:dyDescent="0.25">
      <c r="A35" s="184">
        <v>425</v>
      </c>
      <c r="B35" s="182" t="s">
        <v>538</v>
      </c>
      <c r="C35" s="294">
        <v>184</v>
      </c>
      <c r="D35" s="294">
        <v>209.7</v>
      </c>
      <c r="E35" s="294">
        <v>228.7</v>
      </c>
      <c r="G35" s="293">
        <v>0.14000000000000001</v>
      </c>
      <c r="H35" s="293">
        <v>9.0999999999999998E-2</v>
      </c>
      <c r="I35" s="322"/>
      <c r="J35" s="322"/>
      <c r="K35" s="323"/>
      <c r="L35" s="177"/>
    </row>
    <row r="36" spans="1:33" x14ac:dyDescent="0.25">
      <c r="G36" s="293"/>
      <c r="H36" s="293"/>
      <c r="I36" s="322"/>
      <c r="J36" s="322"/>
      <c r="K36" s="323"/>
      <c r="L36" s="177"/>
    </row>
    <row r="37" spans="1:33" x14ac:dyDescent="0.25">
      <c r="A37" s="183" t="s">
        <v>539</v>
      </c>
      <c r="B37" s="183"/>
      <c r="C37" s="179">
        <v>318.3</v>
      </c>
      <c r="D37" s="179">
        <v>362.4</v>
      </c>
      <c r="E37" s="179">
        <v>381.6</v>
      </c>
      <c r="F37" s="69"/>
      <c r="G37" s="180">
        <v>0.13900000000000001</v>
      </c>
      <c r="H37" s="180">
        <v>5.2999999999999999E-2</v>
      </c>
      <c r="I37" s="322"/>
      <c r="J37" s="322"/>
      <c r="K37" s="323"/>
      <c r="L37" s="177"/>
    </row>
    <row r="38" spans="1:33" x14ac:dyDescent="0.25">
      <c r="A38" s="182">
        <v>4411</v>
      </c>
      <c r="B38" s="182" t="s">
        <v>540</v>
      </c>
      <c r="C38" s="294">
        <v>168.7</v>
      </c>
      <c r="D38" s="294">
        <v>181.8</v>
      </c>
      <c r="E38" s="294">
        <v>196.6</v>
      </c>
      <c r="G38" s="293">
        <v>7.8E-2</v>
      </c>
      <c r="H38" s="293">
        <v>8.1000000000000003E-2</v>
      </c>
      <c r="I38" s="322"/>
      <c r="J38" s="322"/>
      <c r="K38" s="323"/>
      <c r="L38" s="177"/>
    </row>
    <row r="39" spans="1:33" x14ac:dyDescent="0.25">
      <c r="A39" s="182">
        <v>4412</v>
      </c>
      <c r="B39" s="182" t="s">
        <v>541</v>
      </c>
      <c r="C39" s="294">
        <v>26.2</v>
      </c>
      <c r="D39" s="294">
        <v>36.9</v>
      </c>
      <c r="E39" s="294">
        <v>35.700000000000003</v>
      </c>
      <c r="G39" s="293">
        <v>0.40799999999999997</v>
      </c>
      <c r="H39" s="293">
        <v>-3.3000000000000002E-2</v>
      </c>
      <c r="I39" s="322"/>
      <c r="J39" s="322"/>
      <c r="K39" s="323"/>
      <c r="L39" s="177"/>
    </row>
    <row r="40" spans="1:33" x14ac:dyDescent="0.25">
      <c r="A40" s="182">
        <v>4413</v>
      </c>
      <c r="B40" s="182" t="s">
        <v>542</v>
      </c>
      <c r="C40" s="294">
        <v>123.4</v>
      </c>
      <c r="D40" s="294">
        <v>143.69999999999999</v>
      </c>
      <c r="E40" s="294">
        <v>149.4</v>
      </c>
      <c r="G40" s="293">
        <v>0.16400000000000001</v>
      </c>
      <c r="H40" s="293">
        <v>0.04</v>
      </c>
      <c r="I40" s="322"/>
      <c r="J40" s="322"/>
      <c r="K40" s="323"/>
      <c r="L40" s="177"/>
      <c r="AG40" s="177"/>
    </row>
    <row r="41" spans="1:33" x14ac:dyDescent="0.25">
      <c r="I41" s="323"/>
      <c r="J41" s="323"/>
      <c r="K41" s="323"/>
      <c r="AG41" s="177"/>
    </row>
    <row r="42" spans="1:33" x14ac:dyDescent="0.25">
      <c r="I42" s="323"/>
      <c r="J42" s="323"/>
      <c r="K42" s="323"/>
      <c r="AG42" s="177"/>
    </row>
    <row r="43" spans="1:33" x14ac:dyDescent="0.25">
      <c r="AG43" s="177"/>
    </row>
    <row r="44" spans="1:33" x14ac:dyDescent="0.25">
      <c r="AG44" s="177"/>
    </row>
    <row r="45" spans="1:33" x14ac:dyDescent="0.25">
      <c r="AG45" s="177"/>
    </row>
    <row r="46" spans="1:33" x14ac:dyDescent="0.25">
      <c r="Q46" s="5"/>
      <c r="R46" s="5"/>
      <c r="AG46" s="177"/>
    </row>
    <row r="47" spans="1:33" x14ac:dyDescent="0.25">
      <c r="AG47" s="177"/>
    </row>
    <row r="48" spans="1:33" x14ac:dyDescent="0.25">
      <c r="AG48" s="177"/>
    </row>
    <row r="49" spans="33:33" x14ac:dyDescent="0.25">
      <c r="AG49" s="177"/>
    </row>
    <row r="50" spans="33:33" x14ac:dyDescent="0.25">
      <c r="AG50" s="177"/>
    </row>
  </sheetData>
  <mergeCells count="2">
    <mergeCell ref="A1:O1"/>
    <mergeCell ref="G5:H5"/>
  </mergeCells>
  <pageMargins left="0.45" right="0.45" top="0.5" bottom="0.5" header="0.3" footer="0.3"/>
  <pageSetup scale="78"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89BA5-CBD2-4845-9D07-E286A207BB29}">
  <sheetPr>
    <pageSetUpPr fitToPage="1"/>
  </sheetPr>
  <dimension ref="A1:O40"/>
  <sheetViews>
    <sheetView zoomScaleNormal="100" workbookViewId="0">
      <selection sqref="A1:O1"/>
    </sheetView>
  </sheetViews>
  <sheetFormatPr defaultRowHeight="15.75" x14ac:dyDescent="0.25"/>
  <cols>
    <col min="1" max="1" width="11.25" customWidth="1"/>
    <col min="2" max="2" width="60.375" customWidth="1"/>
    <col min="3" max="5" width="8.5" customWidth="1"/>
    <col min="6" max="6" width="2.5" customWidth="1"/>
    <col min="7" max="8" width="7.5" customWidth="1"/>
    <col min="9" max="9" width="3.625" style="295" customWidth="1"/>
    <col min="10" max="15" width="3.625" customWidth="1"/>
  </cols>
  <sheetData>
    <row r="1" spans="1:15" s="1" customFormat="1" ht="26.25" x14ac:dyDescent="0.4">
      <c r="A1" s="327" t="s">
        <v>498</v>
      </c>
      <c r="B1" s="327"/>
      <c r="C1" s="327"/>
      <c r="D1" s="327"/>
      <c r="E1" s="327"/>
      <c r="F1" s="327"/>
      <c r="G1" s="327"/>
      <c r="H1" s="327"/>
      <c r="I1" s="327"/>
      <c r="J1" s="327"/>
      <c r="K1" s="327"/>
      <c r="L1" s="327"/>
      <c r="M1" s="327"/>
      <c r="N1" s="327"/>
      <c r="O1" s="327"/>
    </row>
    <row r="2" spans="1:15" ht="4.5" customHeight="1" x14ac:dyDescent="0.25">
      <c r="A2" s="2"/>
      <c r="B2" s="2"/>
      <c r="C2" s="2"/>
      <c r="D2" s="2"/>
      <c r="E2" s="2"/>
    </row>
    <row r="3" spans="1:15" ht="18.75" x14ac:dyDescent="0.3">
      <c r="A3" s="328" t="s">
        <v>543</v>
      </c>
      <c r="B3" s="328"/>
      <c r="C3" s="328"/>
      <c r="D3" s="328"/>
      <c r="E3" s="328"/>
      <c r="F3" s="328"/>
      <c r="G3" s="328"/>
      <c r="H3" s="328"/>
      <c r="I3" s="328"/>
      <c r="J3" s="328"/>
      <c r="K3" s="328"/>
      <c r="L3" s="328"/>
      <c r="M3" s="328"/>
      <c r="N3" s="328"/>
      <c r="O3" s="328"/>
    </row>
    <row r="5" spans="1:15" x14ac:dyDescent="0.25">
      <c r="G5" s="333" t="s">
        <v>214</v>
      </c>
      <c r="H5" s="333"/>
    </row>
    <row r="6" spans="1:15" x14ac:dyDescent="0.25">
      <c r="A6" s="278" t="s">
        <v>508</v>
      </c>
      <c r="B6" s="278" t="s">
        <v>461</v>
      </c>
      <c r="C6" s="29" t="s">
        <v>134</v>
      </c>
      <c r="D6" s="29" t="s">
        <v>135</v>
      </c>
      <c r="E6" s="29" t="s">
        <v>147</v>
      </c>
      <c r="F6" s="69"/>
      <c r="G6" s="29" t="s">
        <v>135</v>
      </c>
      <c r="H6" s="29" t="s">
        <v>147</v>
      </c>
    </row>
    <row r="7" spans="1:15" x14ac:dyDescent="0.25">
      <c r="G7" s="296"/>
    </row>
    <row r="8" spans="1:15" x14ac:dyDescent="0.25">
      <c r="A8" s="278" t="s">
        <v>548</v>
      </c>
      <c r="B8" s="278"/>
      <c r="C8" s="179">
        <v>756.4</v>
      </c>
      <c r="D8" s="179">
        <v>967.1</v>
      </c>
      <c r="E8" s="179">
        <v>992</v>
      </c>
      <c r="F8" s="278"/>
      <c r="G8" s="180">
        <v>0.27900000000000003</v>
      </c>
      <c r="H8" s="180">
        <v>2.5999999999999999E-2</v>
      </c>
    </row>
    <row r="9" spans="1:15" x14ac:dyDescent="0.25">
      <c r="A9" s="182">
        <v>4441</v>
      </c>
      <c r="B9" s="182" t="s">
        <v>549</v>
      </c>
      <c r="C9" s="294">
        <v>683.8</v>
      </c>
      <c r="D9" s="294">
        <v>868.5</v>
      </c>
      <c r="E9" s="294">
        <v>890.9</v>
      </c>
      <c r="F9" s="188"/>
      <c r="G9" s="293">
        <v>0.27</v>
      </c>
      <c r="H9" s="293">
        <v>2.5999999999999999E-2</v>
      </c>
    </row>
    <row r="10" spans="1:15" x14ac:dyDescent="0.25">
      <c r="A10" s="182">
        <v>4442</v>
      </c>
      <c r="B10" s="182" t="s">
        <v>550</v>
      </c>
      <c r="C10" s="294">
        <v>72.599999999999994</v>
      </c>
      <c r="D10" s="294">
        <v>98.5</v>
      </c>
      <c r="E10" s="294">
        <v>101.2</v>
      </c>
      <c r="F10" s="188"/>
      <c r="G10" s="293">
        <v>0.35799999999999998</v>
      </c>
      <c r="H10" s="293">
        <v>2.7E-2</v>
      </c>
    </row>
    <row r="11" spans="1:15" x14ac:dyDescent="0.25">
      <c r="G11" s="296"/>
    </row>
    <row r="12" spans="1:15" x14ac:dyDescent="0.25">
      <c r="A12" s="178" t="s">
        <v>551</v>
      </c>
      <c r="B12" s="189"/>
      <c r="C12" s="179">
        <v>480.8</v>
      </c>
      <c r="D12" s="179">
        <v>513.5</v>
      </c>
      <c r="E12" s="179">
        <v>525.1</v>
      </c>
      <c r="F12" s="187"/>
      <c r="G12" s="180">
        <v>6.8000000000000005E-2</v>
      </c>
      <c r="H12" s="180">
        <v>2.3E-2</v>
      </c>
    </row>
    <row r="13" spans="1:15" x14ac:dyDescent="0.25">
      <c r="A13" s="190">
        <v>4451</v>
      </c>
      <c r="B13" s="190" t="s">
        <v>658</v>
      </c>
      <c r="C13" s="294">
        <v>367.2</v>
      </c>
      <c r="D13" s="294">
        <v>386.7</v>
      </c>
      <c r="E13" s="294">
        <v>399.6</v>
      </c>
      <c r="F13" s="188"/>
      <c r="G13" s="293">
        <v>5.2999999999999999E-2</v>
      </c>
      <c r="H13" s="293">
        <v>3.3000000000000002E-2</v>
      </c>
    </row>
    <row r="14" spans="1:15" x14ac:dyDescent="0.25">
      <c r="A14" s="190">
        <v>4452</v>
      </c>
      <c r="B14" s="190" t="s">
        <v>552</v>
      </c>
      <c r="C14" s="294">
        <v>24.6</v>
      </c>
      <c r="D14" s="294">
        <v>26</v>
      </c>
      <c r="E14" s="294">
        <v>30.8</v>
      </c>
      <c r="F14" s="188"/>
      <c r="G14" s="293">
        <v>5.8000000000000003E-2</v>
      </c>
      <c r="H14" s="293">
        <v>0.186</v>
      </c>
    </row>
    <row r="15" spans="1:15" x14ac:dyDescent="0.25">
      <c r="A15" s="182">
        <v>4453</v>
      </c>
      <c r="B15" s="182" t="s">
        <v>553</v>
      </c>
      <c r="C15" s="294">
        <v>89</v>
      </c>
      <c r="D15" s="294">
        <v>100.8</v>
      </c>
      <c r="E15" s="294">
        <v>94.8</v>
      </c>
      <c r="F15" s="188"/>
      <c r="G15" s="293">
        <v>0.13200000000000001</v>
      </c>
      <c r="H15" s="293">
        <v>-0.06</v>
      </c>
    </row>
    <row r="16" spans="1:15" x14ac:dyDescent="0.25">
      <c r="G16" s="296"/>
    </row>
    <row r="17" spans="1:8" s="295" customFormat="1" x14ac:dyDescent="0.25">
      <c r="A17" s="183" t="s">
        <v>544</v>
      </c>
      <c r="B17" s="183"/>
      <c r="C17" s="179">
        <v>196.3</v>
      </c>
      <c r="D17" s="179">
        <v>261</v>
      </c>
      <c r="E17" s="179">
        <v>270.89999999999998</v>
      </c>
      <c r="F17" s="187"/>
      <c r="G17" s="180">
        <v>0.33</v>
      </c>
      <c r="H17" s="180">
        <v>3.7999999999999999E-2</v>
      </c>
    </row>
    <row r="18" spans="1:8" s="295" customFormat="1" x14ac:dyDescent="0.25">
      <c r="A18" s="182">
        <v>44911</v>
      </c>
      <c r="B18" s="182" t="s">
        <v>545</v>
      </c>
      <c r="C18" s="294">
        <v>117.9</v>
      </c>
      <c r="D18" s="294">
        <v>159.30000000000001</v>
      </c>
      <c r="E18" s="294">
        <v>167.6</v>
      </c>
      <c r="F18" s="188"/>
      <c r="G18" s="293">
        <v>0.35099999999999998</v>
      </c>
      <c r="H18" s="293">
        <v>5.1999999999999998E-2</v>
      </c>
    </row>
    <row r="19" spans="1:8" s="295" customFormat="1" x14ac:dyDescent="0.25">
      <c r="A19" s="182">
        <v>44912</v>
      </c>
      <c r="B19" s="182" t="s">
        <v>546</v>
      </c>
      <c r="C19" s="294">
        <v>78.400000000000006</v>
      </c>
      <c r="D19" s="294">
        <v>101.7</v>
      </c>
      <c r="E19" s="294">
        <v>103.3</v>
      </c>
      <c r="F19" s="188"/>
      <c r="G19" s="293">
        <v>0.29699999999999999</v>
      </c>
      <c r="H19" s="293">
        <v>1.6E-2</v>
      </c>
    </row>
    <row r="20" spans="1:8" s="295" customFormat="1" x14ac:dyDescent="0.25">
      <c r="A20"/>
      <c r="B20"/>
      <c r="C20"/>
      <c r="D20"/>
      <c r="E20"/>
      <c r="F20"/>
      <c r="G20" s="293"/>
      <c r="H20" s="293"/>
    </row>
    <row r="21" spans="1:8" s="295" customFormat="1" x14ac:dyDescent="0.25">
      <c r="A21" s="178" t="s">
        <v>547</v>
      </c>
      <c r="B21" s="178"/>
      <c r="C21" s="179">
        <v>212.4</v>
      </c>
      <c r="D21" s="179">
        <v>264.2</v>
      </c>
      <c r="E21" s="179">
        <v>285.5</v>
      </c>
      <c r="F21" s="278"/>
      <c r="G21" s="180">
        <v>0.24399999999999999</v>
      </c>
      <c r="H21" s="180">
        <v>8.1000000000000003E-2</v>
      </c>
    </row>
    <row r="22" spans="1:8" s="295" customFormat="1" x14ac:dyDescent="0.25">
      <c r="A22"/>
      <c r="B22"/>
      <c r="C22"/>
      <c r="D22"/>
      <c r="E22"/>
      <c r="F22"/>
      <c r="G22" s="293"/>
      <c r="H22" s="293"/>
    </row>
    <row r="23" spans="1:8" s="295" customFormat="1" x14ac:dyDescent="0.25">
      <c r="A23" s="193" t="s">
        <v>558</v>
      </c>
      <c r="B23" s="193"/>
      <c r="C23" s="194">
        <v>1253.5999999999999</v>
      </c>
      <c r="D23" s="194">
        <v>1644.9</v>
      </c>
      <c r="E23" s="194">
        <v>1636.9</v>
      </c>
      <c r="F23" s="195"/>
      <c r="G23" s="180">
        <v>0.312</v>
      </c>
      <c r="H23" s="180">
        <v>-5.0000000000000001E-3</v>
      </c>
    </row>
    <row r="24" spans="1:8" s="295" customFormat="1" x14ac:dyDescent="0.25">
      <c r="A24" s="182">
        <v>4551</v>
      </c>
      <c r="B24" s="182" t="s">
        <v>559</v>
      </c>
      <c r="C24" s="294">
        <v>54.1</v>
      </c>
      <c r="D24" s="294">
        <v>55.1</v>
      </c>
      <c r="E24" s="294">
        <v>58.3</v>
      </c>
      <c r="F24" s="188"/>
      <c r="G24" s="293">
        <v>1.9E-2</v>
      </c>
      <c r="H24" s="293">
        <v>5.7000000000000002E-2</v>
      </c>
    </row>
    <row r="25" spans="1:8" s="295" customFormat="1" x14ac:dyDescent="0.25">
      <c r="A25" s="182">
        <v>4552</v>
      </c>
      <c r="B25" s="182" t="s">
        <v>560</v>
      </c>
      <c r="C25" s="294">
        <v>1199.5</v>
      </c>
      <c r="D25" s="294">
        <v>1589.8</v>
      </c>
      <c r="E25" s="294">
        <v>1578.6</v>
      </c>
      <c r="F25" s="188"/>
      <c r="G25" s="293">
        <v>0.32500000000000001</v>
      </c>
      <c r="H25" s="293">
        <v>-7.0000000000000001E-3</v>
      </c>
    </row>
    <row r="26" spans="1:8" s="295" customFormat="1" x14ac:dyDescent="0.25">
      <c r="A26"/>
      <c r="B26"/>
      <c r="C26"/>
      <c r="D26"/>
      <c r="E26"/>
      <c r="F26"/>
      <c r="G26" s="293"/>
      <c r="H26" s="293"/>
    </row>
    <row r="27" spans="1:8" s="295" customFormat="1" x14ac:dyDescent="0.25">
      <c r="A27" s="183" t="s">
        <v>554</v>
      </c>
      <c r="B27" s="183"/>
      <c r="C27" s="179">
        <v>128.30000000000001</v>
      </c>
      <c r="D27" s="179">
        <v>149.19999999999999</v>
      </c>
      <c r="E27" s="179">
        <v>154.6</v>
      </c>
      <c r="F27" s="278"/>
      <c r="G27" s="180">
        <v>0.16300000000000001</v>
      </c>
      <c r="H27" s="180">
        <v>3.5999999999999997E-2</v>
      </c>
    </row>
    <row r="28" spans="1:8" s="295" customFormat="1" x14ac:dyDescent="0.25">
      <c r="A28" s="182"/>
      <c r="B28" s="182"/>
      <c r="C28" s="5"/>
      <c r="D28" s="5"/>
      <c r="E28" s="5"/>
      <c r="F28" s="5"/>
      <c r="G28" s="293"/>
      <c r="H28" s="293"/>
    </row>
    <row r="29" spans="1:8" s="295" customFormat="1" x14ac:dyDescent="0.25">
      <c r="A29" s="183" t="s">
        <v>555</v>
      </c>
      <c r="B29" s="183"/>
      <c r="C29" s="179">
        <v>212.5</v>
      </c>
      <c r="D29" s="179">
        <v>232.9</v>
      </c>
      <c r="E29" s="179">
        <v>248.1</v>
      </c>
      <c r="F29" s="278"/>
      <c r="G29" s="180">
        <v>9.6000000000000002E-2</v>
      </c>
      <c r="H29" s="180">
        <v>6.5000000000000002E-2</v>
      </c>
    </row>
    <row r="30" spans="1:8" s="295" customFormat="1" x14ac:dyDescent="0.25">
      <c r="A30" s="182"/>
      <c r="B30" s="182"/>
      <c r="C30" s="5"/>
      <c r="D30" s="5"/>
      <c r="E30" s="5"/>
      <c r="F30" s="5"/>
      <c r="G30" s="293"/>
      <c r="H30" s="293"/>
    </row>
    <row r="31" spans="1:8" s="295" customFormat="1" x14ac:dyDescent="0.25">
      <c r="A31" s="183" t="s">
        <v>556</v>
      </c>
      <c r="B31" s="183"/>
      <c r="C31" s="191">
        <v>125.7</v>
      </c>
      <c r="D31" s="191">
        <v>170.6</v>
      </c>
      <c r="E31" s="179">
        <v>192.4</v>
      </c>
      <c r="F31" s="278"/>
      <c r="G31" s="180">
        <v>0.35699999999999998</v>
      </c>
      <c r="H31" s="180">
        <v>0.128</v>
      </c>
    </row>
    <row r="32" spans="1:8" s="295" customFormat="1" x14ac:dyDescent="0.25">
      <c r="A32" s="182"/>
      <c r="B32" s="182"/>
      <c r="C32"/>
      <c r="D32" s="5"/>
      <c r="E32" s="5"/>
      <c r="F32" s="5"/>
      <c r="G32" s="293"/>
      <c r="H32" s="293"/>
    </row>
    <row r="33" spans="1:10" x14ac:dyDescent="0.25">
      <c r="A33" s="183" t="s">
        <v>557</v>
      </c>
      <c r="B33" s="183"/>
      <c r="C33" s="278">
        <v>122.6</v>
      </c>
      <c r="D33" s="179">
        <v>172.8</v>
      </c>
      <c r="E33" s="179">
        <v>164.3</v>
      </c>
      <c r="F33" s="278"/>
      <c r="G33" s="180">
        <v>0.40899999999999997</v>
      </c>
      <c r="H33" s="180">
        <v>-4.9000000000000002E-2</v>
      </c>
      <c r="I33" s="297"/>
    </row>
    <row r="34" spans="1:10" x14ac:dyDescent="0.25">
      <c r="A34" s="192"/>
      <c r="B34" s="192"/>
      <c r="C34" s="192"/>
      <c r="D34" s="192"/>
      <c r="E34" s="192"/>
      <c r="F34" s="192"/>
      <c r="G34" s="293"/>
      <c r="H34" s="293"/>
    </row>
    <row r="35" spans="1:10" x14ac:dyDescent="0.25">
      <c r="A35" s="193" t="s">
        <v>561</v>
      </c>
      <c r="B35" s="193"/>
      <c r="C35" s="179">
        <v>306.3</v>
      </c>
      <c r="D35" s="179">
        <v>398.5</v>
      </c>
      <c r="E35" s="179">
        <v>391.8</v>
      </c>
      <c r="F35" s="278"/>
      <c r="G35" s="180">
        <v>0.30099999999999999</v>
      </c>
      <c r="H35" s="180">
        <v>-1.7000000000000001E-2</v>
      </c>
      <c r="I35" s="297"/>
    </row>
    <row r="36" spans="1:10" x14ac:dyDescent="0.25">
      <c r="G36" s="293"/>
      <c r="H36" s="293"/>
      <c r="J36" s="323"/>
    </row>
    <row r="37" spans="1:10" x14ac:dyDescent="0.25">
      <c r="A37" s="193" t="s">
        <v>562</v>
      </c>
      <c r="B37" s="298"/>
      <c r="C37" s="179">
        <v>83.6</v>
      </c>
      <c r="D37" s="179">
        <v>152.5</v>
      </c>
      <c r="E37" s="179">
        <v>170.5</v>
      </c>
      <c r="F37" s="278"/>
      <c r="G37" s="180">
        <v>0.82399999999999995</v>
      </c>
      <c r="H37" s="180">
        <v>0.11899999999999999</v>
      </c>
      <c r="J37" s="323"/>
    </row>
    <row r="38" spans="1:10" x14ac:dyDescent="0.25">
      <c r="A38" s="182"/>
      <c r="B38" s="182"/>
      <c r="C38" s="294"/>
      <c r="D38" s="294"/>
      <c r="E38" s="294"/>
      <c r="F38" s="188"/>
      <c r="G38" s="293"/>
      <c r="H38" s="293"/>
      <c r="J38" s="323"/>
    </row>
    <row r="39" spans="1:10" x14ac:dyDescent="0.25">
      <c r="A39" s="193" t="s">
        <v>563</v>
      </c>
      <c r="B39" s="193"/>
      <c r="C39" s="191">
        <v>770.5</v>
      </c>
      <c r="D39" s="191">
        <v>856.1</v>
      </c>
      <c r="E39" s="191">
        <v>913.69999999999993</v>
      </c>
      <c r="F39" s="69"/>
      <c r="G39" s="180">
        <v>0.111</v>
      </c>
      <c r="H39" s="180">
        <v>6.7000000000000004E-2</v>
      </c>
      <c r="J39" s="323"/>
    </row>
    <row r="40" spans="1:10" x14ac:dyDescent="0.25">
      <c r="A40" s="182"/>
      <c r="B40" s="182"/>
      <c r="C40" s="294"/>
      <c r="D40" s="294"/>
      <c r="E40" s="294"/>
      <c r="F40" s="188"/>
      <c r="G40" s="293"/>
      <c r="H40" s="293"/>
      <c r="I40" s="299"/>
    </row>
  </sheetData>
  <mergeCells count="3">
    <mergeCell ref="A1:O1"/>
    <mergeCell ref="A3:O3"/>
    <mergeCell ref="G5:H5"/>
  </mergeCells>
  <pageMargins left="0.45" right="0.45" top="0.5" bottom="0.5" header="0.3" footer="0.3"/>
  <pageSetup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14EDB-F34B-4FC3-B4FC-82AAE279713E}">
  <sheetPr>
    <pageSetUpPr fitToPage="1"/>
  </sheetPr>
  <dimension ref="A1:D66"/>
  <sheetViews>
    <sheetView zoomScaleNormal="100" workbookViewId="0">
      <selection sqref="A1:D1"/>
    </sheetView>
  </sheetViews>
  <sheetFormatPr defaultRowHeight="15.75" x14ac:dyDescent="0.25"/>
  <cols>
    <col min="1" max="1" width="28.25" customWidth="1"/>
    <col min="2" max="2" width="41.25" customWidth="1"/>
    <col min="3" max="3" width="10.625" customWidth="1"/>
    <col min="4" max="4" width="27.875" style="3" customWidth="1"/>
  </cols>
  <sheetData>
    <row r="1" spans="1:4" s="1" customFormat="1" ht="26.25" x14ac:dyDescent="0.4">
      <c r="A1" s="327" t="s">
        <v>144</v>
      </c>
      <c r="B1" s="327"/>
      <c r="C1" s="327"/>
      <c r="D1" s="327"/>
    </row>
    <row r="2" spans="1:4" ht="4.5" customHeight="1" x14ac:dyDescent="0.25">
      <c r="A2" s="2"/>
      <c r="B2" s="2"/>
      <c r="C2" s="2"/>
    </row>
    <row r="3" spans="1:4" ht="18.75" x14ac:dyDescent="0.3">
      <c r="A3" s="328" t="s">
        <v>51</v>
      </c>
      <c r="B3" s="328"/>
      <c r="C3" s="328"/>
      <c r="D3" s="328"/>
    </row>
    <row r="5" spans="1:4" x14ac:dyDescent="0.25">
      <c r="A5" s="329" t="s">
        <v>145</v>
      </c>
      <c r="B5" s="329"/>
      <c r="C5" s="329"/>
      <c r="D5" s="329"/>
    </row>
    <row r="6" spans="1:4" x14ac:dyDescent="0.25">
      <c r="A6" s="329"/>
      <c r="B6" s="329"/>
      <c r="C6" s="329"/>
      <c r="D6" s="329"/>
    </row>
    <row r="7" spans="1:4" x14ac:dyDescent="0.25">
      <c r="C7" s="3"/>
    </row>
    <row r="8" spans="1:4" x14ac:dyDescent="0.25">
      <c r="A8" s="329" t="s">
        <v>52</v>
      </c>
      <c r="B8" s="329"/>
      <c r="C8" s="329"/>
      <c r="D8" s="329"/>
    </row>
    <row r="9" spans="1:4" x14ac:dyDescent="0.25">
      <c r="A9" s="329"/>
      <c r="B9" s="329"/>
      <c r="C9" s="329"/>
      <c r="D9" s="329"/>
    </row>
    <row r="10" spans="1:4" x14ac:dyDescent="0.25">
      <c r="C10" s="3"/>
    </row>
    <row r="11" spans="1:4" x14ac:dyDescent="0.25">
      <c r="A11" s="329" t="s">
        <v>53</v>
      </c>
      <c r="B11" s="329"/>
      <c r="C11" s="329"/>
      <c r="D11" s="329"/>
    </row>
    <row r="12" spans="1:4" x14ac:dyDescent="0.25">
      <c r="A12" s="329"/>
      <c r="B12" s="329"/>
      <c r="C12" s="329"/>
      <c r="D12" s="329"/>
    </row>
    <row r="13" spans="1:4" x14ac:dyDescent="0.25">
      <c r="A13" s="329"/>
      <c r="B13" s="329"/>
      <c r="C13" s="329"/>
      <c r="D13" s="329"/>
    </row>
    <row r="14" spans="1:4" x14ac:dyDescent="0.25">
      <c r="C14" s="3"/>
    </row>
    <row r="15" spans="1:4" x14ac:dyDescent="0.25">
      <c r="A15" s="329" t="s">
        <v>54</v>
      </c>
      <c r="B15" s="329"/>
      <c r="C15" s="329"/>
      <c r="D15" s="329"/>
    </row>
    <row r="16" spans="1:4" x14ac:dyDescent="0.25">
      <c r="A16" s="329"/>
      <c r="B16" s="329"/>
      <c r="C16" s="329"/>
      <c r="D16" s="329"/>
    </row>
    <row r="17" spans="1:4" s="3" customFormat="1" x14ac:dyDescent="0.25">
      <c r="A17"/>
      <c r="B17"/>
      <c r="C17"/>
      <c r="D17"/>
    </row>
    <row r="18" spans="1:4" s="3" customFormat="1" x14ac:dyDescent="0.25">
      <c r="A18"/>
      <c r="B18"/>
      <c r="C18"/>
      <c r="D18"/>
    </row>
    <row r="19" spans="1:4" s="3" customFormat="1" x14ac:dyDescent="0.25">
      <c r="A19"/>
      <c r="B19"/>
      <c r="C19"/>
      <c r="D19"/>
    </row>
    <row r="20" spans="1:4" s="3" customFormat="1" x14ac:dyDescent="0.25">
      <c r="A20"/>
      <c r="B20"/>
      <c r="C20"/>
      <c r="D20"/>
    </row>
    <row r="21" spans="1:4" s="3" customFormat="1" x14ac:dyDescent="0.25">
      <c r="A21"/>
      <c r="B21"/>
      <c r="C21"/>
      <c r="D21"/>
    </row>
    <row r="22" spans="1:4" s="3" customFormat="1" x14ac:dyDescent="0.25">
      <c r="A22"/>
      <c r="B22"/>
      <c r="C22"/>
      <c r="D22"/>
    </row>
    <row r="23" spans="1:4" s="3" customFormat="1" x14ac:dyDescent="0.25">
      <c r="A23"/>
      <c r="B23"/>
    </row>
    <row r="24" spans="1:4" s="3" customFormat="1" x14ac:dyDescent="0.25">
      <c r="A24"/>
      <c r="B24"/>
    </row>
    <row r="25" spans="1:4" s="3" customFormat="1" x14ac:dyDescent="0.25">
      <c r="A25"/>
      <c r="B25"/>
    </row>
    <row r="26" spans="1:4" s="3" customFormat="1" x14ac:dyDescent="0.25">
      <c r="A26"/>
      <c r="B26"/>
    </row>
    <row r="27" spans="1:4" s="3" customFormat="1" x14ac:dyDescent="0.25">
      <c r="A27"/>
      <c r="B27"/>
    </row>
    <row r="28" spans="1:4" s="3" customFormat="1" x14ac:dyDescent="0.25">
      <c r="A28"/>
      <c r="B28"/>
    </row>
    <row r="29" spans="1:4" s="3" customFormat="1" x14ac:dyDescent="0.25">
      <c r="A29"/>
      <c r="B29"/>
    </row>
    <row r="30" spans="1:4" s="3" customFormat="1" x14ac:dyDescent="0.25">
      <c r="A30"/>
      <c r="B30"/>
    </row>
    <row r="31" spans="1:4" s="3" customFormat="1" x14ac:dyDescent="0.25">
      <c r="A31"/>
      <c r="B31"/>
    </row>
    <row r="32" spans="1:4" s="3" customFormat="1" x14ac:dyDescent="0.25">
      <c r="A32"/>
      <c r="B32"/>
    </row>
    <row r="33" spans="1:2" s="3" customFormat="1" x14ac:dyDescent="0.25">
      <c r="A33"/>
      <c r="B33"/>
    </row>
    <row r="34" spans="1:2" s="3" customFormat="1" x14ac:dyDescent="0.25">
      <c r="A34"/>
      <c r="B34"/>
    </row>
    <row r="35" spans="1:2" s="3" customFormat="1" x14ac:dyDescent="0.25">
      <c r="A35"/>
      <c r="B35"/>
    </row>
    <row r="36" spans="1:2" s="3" customFormat="1" x14ac:dyDescent="0.25">
      <c r="A36"/>
      <c r="B36"/>
    </row>
    <row r="37" spans="1:2" s="3" customFormat="1" x14ac:dyDescent="0.25">
      <c r="A37"/>
      <c r="B37"/>
    </row>
    <row r="38" spans="1:2" s="3" customFormat="1" x14ac:dyDescent="0.25">
      <c r="A38"/>
      <c r="B38"/>
    </row>
    <row r="39" spans="1:2" s="3" customFormat="1" x14ac:dyDescent="0.25">
      <c r="A39"/>
      <c r="B39"/>
    </row>
    <row r="40" spans="1:2" s="3" customFormat="1" x14ac:dyDescent="0.25">
      <c r="A40"/>
      <c r="B40"/>
    </row>
    <row r="41" spans="1:2" s="3" customFormat="1" x14ac:dyDescent="0.25">
      <c r="A41"/>
      <c r="B41"/>
    </row>
    <row r="42" spans="1:2" s="3" customFormat="1" x14ac:dyDescent="0.25">
      <c r="A42"/>
      <c r="B42"/>
    </row>
    <row r="43" spans="1:2" s="3" customFormat="1" x14ac:dyDescent="0.25">
      <c r="A43"/>
      <c r="B43"/>
    </row>
    <row r="44" spans="1:2" s="3" customFormat="1" x14ac:dyDescent="0.25">
      <c r="A44"/>
      <c r="B44"/>
    </row>
    <row r="45" spans="1:2" s="3" customFormat="1" x14ac:dyDescent="0.25">
      <c r="A45"/>
    </row>
    <row r="46" spans="1:2" s="3" customFormat="1" x14ac:dyDescent="0.25">
      <c r="A46"/>
      <c r="B46"/>
    </row>
    <row r="47" spans="1:2" s="3" customFormat="1" x14ac:dyDescent="0.25">
      <c r="A47"/>
      <c r="B47"/>
    </row>
    <row r="48" spans="1:2" s="3" customFormat="1" x14ac:dyDescent="0.25">
      <c r="A48"/>
      <c r="B48"/>
    </row>
    <row r="49" spans="1:2" s="3" customFormat="1" x14ac:dyDescent="0.25">
      <c r="A49"/>
      <c r="B49"/>
    </row>
    <row r="50" spans="1:2" s="3" customFormat="1" x14ac:dyDescent="0.25">
      <c r="A50"/>
      <c r="B50"/>
    </row>
    <row r="51" spans="1:2" s="3" customFormat="1" x14ac:dyDescent="0.25">
      <c r="A51"/>
      <c r="B51"/>
    </row>
    <row r="52" spans="1:2" s="3" customFormat="1" x14ac:dyDescent="0.25">
      <c r="A52"/>
      <c r="B52"/>
    </row>
    <row r="53" spans="1:2" s="3" customFormat="1" x14ac:dyDescent="0.25">
      <c r="A53"/>
    </row>
    <row r="54" spans="1:2" s="3" customFormat="1" x14ac:dyDescent="0.25">
      <c r="A54"/>
      <c r="B54"/>
    </row>
    <row r="55" spans="1:2" s="3" customFormat="1" x14ac:dyDescent="0.25">
      <c r="A55"/>
      <c r="B55"/>
    </row>
    <row r="56" spans="1:2" s="3" customFormat="1" x14ac:dyDescent="0.25">
      <c r="A56"/>
      <c r="B56"/>
    </row>
    <row r="57" spans="1:2" s="3" customFormat="1" x14ac:dyDescent="0.25">
      <c r="A57"/>
      <c r="B57"/>
    </row>
    <row r="66" spans="1:1" s="3" customFormat="1" x14ac:dyDescent="0.25">
      <c r="A66"/>
    </row>
  </sheetData>
  <mergeCells count="6">
    <mergeCell ref="A15:D16"/>
    <mergeCell ref="A1:D1"/>
    <mergeCell ref="A3:D3"/>
    <mergeCell ref="A5:D6"/>
    <mergeCell ref="A8:D9"/>
    <mergeCell ref="A11:D13"/>
  </mergeCells>
  <pageMargins left="0.45" right="0.45" top="0.5" bottom="0.5" header="0.3" footer="0.3"/>
  <pageSetup scale="8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6F5F9-B358-45AB-A649-886E48C3C953}">
  <sheetPr>
    <pageSetUpPr fitToPage="1"/>
  </sheetPr>
  <dimension ref="A1:P43"/>
  <sheetViews>
    <sheetView zoomScaleNormal="100" workbookViewId="0">
      <selection sqref="A1:O1"/>
    </sheetView>
  </sheetViews>
  <sheetFormatPr defaultRowHeight="15.75" x14ac:dyDescent="0.25"/>
  <cols>
    <col min="1" max="1" width="11.25" customWidth="1"/>
    <col min="2" max="2" width="60.375" customWidth="1"/>
    <col min="3" max="5" width="8.5" customWidth="1"/>
    <col min="6" max="6" width="2.5" customWidth="1"/>
    <col min="7" max="8" width="7.5" customWidth="1"/>
    <col min="9" max="15" width="3.625" customWidth="1"/>
  </cols>
  <sheetData>
    <row r="1" spans="1:16" s="1" customFormat="1" ht="26.25" x14ac:dyDescent="0.4">
      <c r="A1" s="327" t="s">
        <v>498</v>
      </c>
      <c r="B1" s="327"/>
      <c r="C1" s="327"/>
      <c r="D1" s="327"/>
      <c r="E1" s="327"/>
      <c r="F1" s="327"/>
      <c r="G1" s="327"/>
      <c r="H1" s="327"/>
      <c r="I1" s="327"/>
      <c r="J1" s="327"/>
      <c r="K1" s="327"/>
      <c r="L1" s="327"/>
      <c r="M1" s="327"/>
      <c r="N1" s="327"/>
      <c r="O1" s="327"/>
    </row>
    <row r="2" spans="1:16" ht="4.5" customHeight="1" x14ac:dyDescent="0.25">
      <c r="A2" s="2"/>
      <c r="B2" s="2"/>
      <c r="C2" s="2"/>
      <c r="D2" s="2"/>
      <c r="E2" s="2"/>
    </row>
    <row r="3" spans="1:16" ht="18.75" x14ac:dyDescent="0.3">
      <c r="A3" s="328" t="s">
        <v>543</v>
      </c>
      <c r="B3" s="328"/>
      <c r="C3" s="328"/>
      <c r="D3" s="328"/>
      <c r="E3" s="328"/>
      <c r="F3" s="328"/>
      <c r="G3" s="328"/>
      <c r="H3" s="328"/>
      <c r="I3" s="328"/>
      <c r="J3" s="328"/>
      <c r="K3" s="328"/>
      <c r="L3" s="328"/>
      <c r="M3" s="328"/>
      <c r="N3" s="328"/>
      <c r="O3" s="328"/>
    </row>
    <row r="5" spans="1:16" x14ac:dyDescent="0.25">
      <c r="G5" s="333" t="s">
        <v>214</v>
      </c>
      <c r="H5" s="333"/>
    </row>
    <row r="6" spans="1:16" x14ac:dyDescent="0.25">
      <c r="A6" s="278" t="s">
        <v>508</v>
      </c>
      <c r="B6" s="278" t="s">
        <v>461</v>
      </c>
      <c r="C6" s="29" t="s">
        <v>134</v>
      </c>
      <c r="D6" s="29" t="s">
        <v>135</v>
      </c>
      <c r="E6" s="29" t="s">
        <v>147</v>
      </c>
      <c r="F6" s="69"/>
      <c r="G6" s="29" t="s">
        <v>135</v>
      </c>
      <c r="H6" s="29" t="s">
        <v>147</v>
      </c>
    </row>
    <row r="7" spans="1:16" x14ac:dyDescent="0.25">
      <c r="G7" s="296"/>
      <c r="P7" s="196"/>
    </row>
    <row r="8" spans="1:16" x14ac:dyDescent="0.25">
      <c r="A8" s="193" t="s">
        <v>564</v>
      </c>
      <c r="B8" s="193"/>
      <c r="C8" s="191">
        <v>556.29999999999995</v>
      </c>
      <c r="D8" s="191">
        <v>568.20000000000005</v>
      </c>
      <c r="E8" s="191">
        <v>621.1</v>
      </c>
      <c r="F8" s="69"/>
      <c r="G8" s="180">
        <v>2.1000000000000001E-2</v>
      </c>
      <c r="H8" s="180">
        <v>9.2999999999999999E-2</v>
      </c>
      <c r="I8" s="180"/>
    </row>
    <row r="9" spans="1:16" x14ac:dyDescent="0.25">
      <c r="G9" s="293"/>
      <c r="H9" s="293"/>
    </row>
    <row r="10" spans="1:16" x14ac:dyDescent="0.25">
      <c r="A10" s="278" t="s">
        <v>565</v>
      </c>
      <c r="B10" s="278"/>
      <c r="C10" s="191">
        <v>2287.4</v>
      </c>
      <c r="D10" s="191">
        <v>2278.9</v>
      </c>
      <c r="E10" s="191">
        <v>2823.6</v>
      </c>
      <c r="F10" s="278"/>
      <c r="G10" s="180">
        <v>-4.0000000000000001E-3</v>
      </c>
      <c r="H10" s="180">
        <v>0.23899999999999999</v>
      </c>
    </row>
    <row r="11" spans="1:16" x14ac:dyDescent="0.25">
      <c r="A11" s="272">
        <v>54</v>
      </c>
      <c r="B11" s="182" t="s">
        <v>566</v>
      </c>
      <c r="C11" s="294">
        <v>436.2</v>
      </c>
      <c r="D11" s="294">
        <v>495.7</v>
      </c>
      <c r="E11" s="294">
        <v>616</v>
      </c>
      <c r="G11" s="293">
        <v>0.13600000000000001</v>
      </c>
      <c r="H11" s="293">
        <v>0.24299999999999999</v>
      </c>
      <c r="P11" s="196"/>
    </row>
    <row r="12" spans="1:16" x14ac:dyDescent="0.25">
      <c r="A12" s="272">
        <v>55</v>
      </c>
      <c r="B12" s="82" t="s">
        <v>474</v>
      </c>
      <c r="C12" s="294">
        <v>20.5</v>
      </c>
      <c r="D12" s="294">
        <v>21.1</v>
      </c>
      <c r="E12" s="294">
        <v>24.5</v>
      </c>
      <c r="G12" s="293">
        <v>2.8000000000000001E-2</v>
      </c>
      <c r="H12" s="293">
        <v>0.16300000000000001</v>
      </c>
    </row>
    <row r="13" spans="1:16" x14ac:dyDescent="0.25">
      <c r="A13" s="197">
        <v>56</v>
      </c>
      <c r="B13" s="82" t="s">
        <v>567</v>
      </c>
      <c r="C13" s="294">
        <v>262.7</v>
      </c>
      <c r="D13" s="294">
        <v>289.89999999999998</v>
      </c>
      <c r="E13" s="294">
        <v>357.6</v>
      </c>
      <c r="G13" s="293">
        <v>0.10299999999999999</v>
      </c>
      <c r="H13" s="293">
        <v>0.23400000000000001</v>
      </c>
    </row>
    <row r="14" spans="1:16" x14ac:dyDescent="0.25">
      <c r="A14" s="272">
        <v>61</v>
      </c>
      <c r="B14" s="182" t="s">
        <v>476</v>
      </c>
      <c r="C14" s="294">
        <v>13.7</v>
      </c>
      <c r="D14" s="294">
        <v>13.4</v>
      </c>
      <c r="E14" s="294">
        <v>17.2</v>
      </c>
      <c r="G14" s="293">
        <v>-1.7000000000000001E-2</v>
      </c>
      <c r="H14" s="293">
        <v>0.27900000000000003</v>
      </c>
    </row>
    <row r="15" spans="1:16" x14ac:dyDescent="0.25">
      <c r="A15" s="272">
        <v>62</v>
      </c>
      <c r="B15" s="182" t="s">
        <v>477</v>
      </c>
      <c r="C15" s="294">
        <v>37</v>
      </c>
      <c r="D15" s="294">
        <v>35.9</v>
      </c>
      <c r="E15" s="294">
        <v>38.299999999999997</v>
      </c>
      <c r="G15" s="293">
        <v>-0.03</v>
      </c>
      <c r="H15" s="293">
        <v>6.6000000000000003E-2</v>
      </c>
      <c r="I15" s="74"/>
    </row>
    <row r="16" spans="1:16" x14ac:dyDescent="0.25">
      <c r="A16" s="190">
        <v>71</v>
      </c>
      <c r="B16" s="182" t="s">
        <v>568</v>
      </c>
      <c r="C16" s="294">
        <v>58.2</v>
      </c>
      <c r="D16" s="294">
        <v>45.5</v>
      </c>
      <c r="E16" s="294">
        <v>74.099999999999994</v>
      </c>
      <c r="G16" s="293">
        <v>-0.217</v>
      </c>
      <c r="H16" s="293">
        <v>0.627</v>
      </c>
      <c r="I16" s="74"/>
    </row>
    <row r="17" spans="1:16" x14ac:dyDescent="0.25">
      <c r="A17" s="272">
        <v>721</v>
      </c>
      <c r="B17" s="182" t="s">
        <v>569</v>
      </c>
      <c r="C17" s="294">
        <v>199.9</v>
      </c>
      <c r="D17" s="294">
        <v>129.19999999999999</v>
      </c>
      <c r="E17" s="294">
        <v>224.7</v>
      </c>
      <c r="G17" s="293">
        <v>-0.35399999999999998</v>
      </c>
      <c r="H17" s="293">
        <v>0.73899999999999999</v>
      </c>
      <c r="I17" s="74"/>
    </row>
    <row r="18" spans="1:16" x14ac:dyDescent="0.25">
      <c r="A18" s="272">
        <v>722</v>
      </c>
      <c r="B18" s="198" t="s">
        <v>570</v>
      </c>
      <c r="C18" s="294">
        <v>927</v>
      </c>
      <c r="D18" s="294">
        <v>893</v>
      </c>
      <c r="E18" s="294">
        <v>1067.2</v>
      </c>
      <c r="G18" s="293">
        <v>-3.6999999999999998E-2</v>
      </c>
      <c r="H18" s="293">
        <v>0.19500000000000001</v>
      </c>
      <c r="I18" s="74"/>
    </row>
    <row r="19" spans="1:16" x14ac:dyDescent="0.25">
      <c r="A19" s="182">
        <v>8111</v>
      </c>
      <c r="B19" s="197" t="s">
        <v>571</v>
      </c>
      <c r="C19" s="294">
        <v>219.5</v>
      </c>
      <c r="D19" s="294">
        <v>233.5</v>
      </c>
      <c r="E19" s="294">
        <v>263.3</v>
      </c>
      <c r="G19" s="293">
        <v>6.4000000000000001E-2</v>
      </c>
      <c r="H19" s="293">
        <v>0.127</v>
      </c>
      <c r="I19" s="74"/>
    </row>
    <row r="20" spans="1:16" x14ac:dyDescent="0.25">
      <c r="A20" s="197" t="s">
        <v>572</v>
      </c>
      <c r="B20" s="182" t="s">
        <v>573</v>
      </c>
      <c r="C20" s="294">
        <v>38.299999999999997</v>
      </c>
      <c r="D20" s="294">
        <v>40.1</v>
      </c>
      <c r="E20" s="294">
        <v>45.5</v>
      </c>
      <c r="G20" s="293">
        <v>4.7E-2</v>
      </c>
      <c r="H20" s="293">
        <v>0.13500000000000001</v>
      </c>
      <c r="I20" s="74"/>
    </row>
    <row r="21" spans="1:16" x14ac:dyDescent="0.25">
      <c r="A21" s="272">
        <v>812</v>
      </c>
      <c r="B21" s="199" t="s">
        <v>574</v>
      </c>
      <c r="C21" s="294">
        <v>61.7</v>
      </c>
      <c r="D21" s="294">
        <v>69.8</v>
      </c>
      <c r="E21" s="294">
        <v>79.3</v>
      </c>
      <c r="G21" s="293">
        <v>0.13</v>
      </c>
      <c r="H21" s="293">
        <v>0.13700000000000001</v>
      </c>
      <c r="I21" s="74"/>
      <c r="P21" s="196"/>
    </row>
    <row r="22" spans="1:16" x14ac:dyDescent="0.25">
      <c r="A22" s="182">
        <v>813</v>
      </c>
      <c r="B22" s="199" t="s">
        <v>575</v>
      </c>
      <c r="C22" s="294">
        <v>12.2</v>
      </c>
      <c r="D22" s="294">
        <v>11.3</v>
      </c>
      <c r="E22" s="294">
        <v>14.8</v>
      </c>
      <c r="G22" s="293">
        <v>-7.4999999999999997E-2</v>
      </c>
      <c r="H22" s="293">
        <v>0.316</v>
      </c>
      <c r="I22" s="74"/>
      <c r="P22" s="300"/>
    </row>
    <row r="23" spans="1:16" x14ac:dyDescent="0.25">
      <c r="A23" s="272">
        <v>814</v>
      </c>
      <c r="B23" s="199" t="s">
        <v>576</v>
      </c>
      <c r="C23" s="294">
        <v>0.7</v>
      </c>
      <c r="D23" s="294">
        <v>0.6</v>
      </c>
      <c r="E23" s="294">
        <v>1</v>
      </c>
      <c r="G23" s="293">
        <v>-0.128</v>
      </c>
      <c r="H23" s="293">
        <v>0.68200000000000005</v>
      </c>
      <c r="I23" s="74"/>
      <c r="P23" s="300"/>
    </row>
    <row r="24" spans="1:16" x14ac:dyDescent="0.25">
      <c r="G24" s="293"/>
      <c r="H24" s="293"/>
      <c r="I24" s="74"/>
      <c r="P24" s="300"/>
    </row>
    <row r="25" spans="1:16" x14ac:dyDescent="0.25">
      <c r="A25" s="200" t="s">
        <v>577</v>
      </c>
      <c r="B25" s="200"/>
      <c r="C25" s="201">
        <v>18.7</v>
      </c>
      <c r="D25" s="201">
        <v>31.4</v>
      </c>
      <c r="E25" s="201">
        <v>32.799999999999997</v>
      </c>
      <c r="G25" s="186">
        <v>0.67600000000000005</v>
      </c>
      <c r="H25" s="186">
        <v>4.4999999999999998E-2</v>
      </c>
      <c r="I25" s="74"/>
      <c r="P25" s="300"/>
    </row>
    <row r="26" spans="1:16" x14ac:dyDescent="0.25">
      <c r="A26" s="200" t="s">
        <v>578</v>
      </c>
      <c r="B26" s="200"/>
      <c r="C26" s="201">
        <v>91</v>
      </c>
      <c r="D26" s="201">
        <v>135.30000000000001</v>
      </c>
      <c r="E26" s="201">
        <v>207.2</v>
      </c>
      <c r="G26" s="186">
        <v>0.48699999999999999</v>
      </c>
      <c r="H26" s="186">
        <v>0.53200000000000003</v>
      </c>
      <c r="I26" s="74"/>
    </row>
    <row r="27" spans="1:16" x14ac:dyDescent="0.25">
      <c r="A27" s="200" t="s">
        <v>579</v>
      </c>
      <c r="B27" s="200"/>
      <c r="C27" s="201">
        <v>1440.3</v>
      </c>
      <c r="D27" s="201">
        <v>1950.4</v>
      </c>
      <c r="E27" s="201">
        <v>1943.2</v>
      </c>
      <c r="G27" s="186">
        <v>0.35399999999999998</v>
      </c>
      <c r="H27" s="186">
        <v>-4.0000000000000001E-3</v>
      </c>
      <c r="I27" s="74"/>
    </row>
    <row r="28" spans="1:16" x14ac:dyDescent="0.25">
      <c r="A28" s="200" t="s">
        <v>580</v>
      </c>
      <c r="B28" s="200"/>
      <c r="C28" s="201">
        <v>144.5</v>
      </c>
      <c r="D28" s="201">
        <v>161.6</v>
      </c>
      <c r="E28" s="201">
        <v>169.7</v>
      </c>
      <c r="G28" s="186">
        <v>0.11799999999999999</v>
      </c>
      <c r="H28" s="186">
        <v>0.05</v>
      </c>
    </row>
    <row r="29" spans="1:16" x14ac:dyDescent="0.25">
      <c r="A29" s="202"/>
      <c r="B29" s="203" t="s">
        <v>581</v>
      </c>
      <c r="C29" s="204">
        <v>11717.8</v>
      </c>
      <c r="D29" s="204">
        <v>13708.2</v>
      </c>
      <c r="E29" s="204">
        <v>14873</v>
      </c>
      <c r="F29" s="202"/>
      <c r="G29" s="205">
        <v>0.17</v>
      </c>
      <c r="H29" s="205">
        <v>8.5000000000000006E-2</v>
      </c>
      <c r="I29" s="74"/>
    </row>
    <row r="30" spans="1:16" x14ac:dyDescent="0.25">
      <c r="C30" s="30"/>
      <c r="D30" s="30"/>
      <c r="E30" s="30"/>
      <c r="I30" s="74"/>
    </row>
    <row r="31" spans="1:16" x14ac:dyDescent="0.25">
      <c r="I31" s="74"/>
    </row>
    <row r="32" spans="1:16" ht="15.75" customHeight="1" x14ac:dyDescent="0.25">
      <c r="A32" s="278" t="s">
        <v>326</v>
      </c>
      <c r="B32" s="278"/>
      <c r="C32" s="278"/>
      <c r="D32" s="278"/>
      <c r="E32" s="278"/>
      <c r="F32" s="278"/>
      <c r="G32" s="278"/>
      <c r="H32" s="278"/>
      <c r="I32" s="278"/>
      <c r="J32" s="278"/>
      <c r="K32" s="278"/>
      <c r="L32" s="278"/>
      <c r="M32" s="278"/>
      <c r="N32" s="278"/>
      <c r="O32" s="278"/>
    </row>
    <row r="33" spans="1:16" ht="15.75" customHeight="1" x14ac:dyDescent="0.25">
      <c r="A33" s="329" t="s">
        <v>659</v>
      </c>
      <c r="B33" s="329"/>
      <c r="C33" s="329"/>
      <c r="D33" s="329"/>
      <c r="E33" s="329"/>
      <c r="F33" s="329"/>
      <c r="G33" s="329"/>
      <c r="H33" s="329"/>
      <c r="I33" s="329"/>
      <c r="J33" s="329"/>
      <c r="K33" s="329"/>
      <c r="L33" s="329"/>
      <c r="M33" s="329"/>
      <c r="N33" s="329"/>
      <c r="O33" s="329"/>
    </row>
    <row r="34" spans="1:16" x14ac:dyDescent="0.25">
      <c r="A34" s="329"/>
      <c r="B34" s="329"/>
      <c r="C34" s="329"/>
      <c r="D34" s="329"/>
      <c r="E34" s="329"/>
      <c r="F34" s="329"/>
      <c r="G34" s="329"/>
      <c r="H34" s="329"/>
      <c r="I34" s="329"/>
      <c r="J34" s="329"/>
      <c r="K34" s="329"/>
      <c r="L34" s="329"/>
      <c r="M34" s="329"/>
      <c r="N34" s="329"/>
      <c r="O34" s="329"/>
    </row>
    <row r="35" spans="1:16" x14ac:dyDescent="0.25">
      <c r="A35" s="329"/>
      <c r="B35" s="329"/>
      <c r="C35" s="329"/>
      <c r="D35" s="329"/>
      <c r="E35" s="329"/>
      <c r="F35" s="329"/>
      <c r="G35" s="329"/>
      <c r="H35" s="329"/>
      <c r="I35" s="329"/>
      <c r="J35" s="329"/>
      <c r="K35" s="329"/>
      <c r="L35" s="329"/>
      <c r="M35" s="329"/>
      <c r="N35" s="329"/>
      <c r="O35" s="329"/>
    </row>
    <row r="36" spans="1:16" x14ac:dyDescent="0.25">
      <c r="A36" s="329"/>
      <c r="B36" s="329"/>
      <c r="C36" s="329"/>
      <c r="D36" s="329"/>
      <c r="E36" s="329"/>
      <c r="F36" s="329"/>
      <c r="G36" s="329"/>
      <c r="H36" s="329"/>
      <c r="I36" s="329"/>
      <c r="J36" s="329"/>
      <c r="K36" s="329"/>
      <c r="L36" s="329"/>
      <c r="M36" s="329"/>
      <c r="N36" s="329"/>
      <c r="O36" s="329"/>
    </row>
    <row r="37" spans="1:16" ht="15.75" customHeight="1" x14ac:dyDescent="0.25">
      <c r="J37" s="323"/>
    </row>
    <row r="40" spans="1:16" x14ac:dyDescent="0.25">
      <c r="P40" s="300"/>
    </row>
    <row r="41" spans="1:16" x14ac:dyDescent="0.25">
      <c r="A41" s="280"/>
      <c r="B41" s="280"/>
      <c r="C41" s="280"/>
      <c r="D41" s="280"/>
      <c r="E41" s="280"/>
      <c r="F41" s="280"/>
      <c r="G41" s="280"/>
      <c r="H41" s="280"/>
      <c r="I41" s="280"/>
      <c r="J41" s="280"/>
      <c r="K41" s="280"/>
      <c r="L41" s="280"/>
      <c r="M41" s="280"/>
      <c r="N41" s="280"/>
      <c r="O41" s="280"/>
    </row>
    <row r="42" spans="1:16" x14ac:dyDescent="0.25">
      <c r="C42" s="30"/>
      <c r="D42" s="30"/>
      <c r="E42" s="30"/>
    </row>
    <row r="43" spans="1:16" x14ac:dyDescent="0.25">
      <c r="C43" s="30"/>
      <c r="D43" s="30"/>
      <c r="E43" s="30"/>
    </row>
  </sheetData>
  <mergeCells count="4">
    <mergeCell ref="A1:O1"/>
    <mergeCell ref="A3:O3"/>
    <mergeCell ref="G5:H5"/>
    <mergeCell ref="A33:O36"/>
  </mergeCells>
  <pageMargins left="0.45" right="0.45" top="0.5" bottom="0.5" header="0.3" footer="0.3"/>
  <pageSetup scale="78"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36E38-7F04-4F85-BE9B-DFEAB8549C37}">
  <sheetPr>
    <pageSetUpPr fitToPage="1"/>
  </sheetPr>
  <dimension ref="A1:Q46"/>
  <sheetViews>
    <sheetView zoomScaleNormal="100" workbookViewId="0">
      <selection sqref="A1:L1"/>
    </sheetView>
  </sheetViews>
  <sheetFormatPr defaultRowHeight="15.75" x14ac:dyDescent="0.25"/>
  <cols>
    <col min="1" max="1" width="19.25" customWidth="1"/>
    <col min="2" max="2" width="29.5" customWidth="1"/>
    <col min="3" max="12" width="9.125" customWidth="1"/>
  </cols>
  <sheetData>
    <row r="1" spans="1:15" s="1" customFormat="1" ht="26.25" x14ac:dyDescent="0.4">
      <c r="A1" s="327" t="s">
        <v>498</v>
      </c>
      <c r="B1" s="327"/>
      <c r="C1" s="327"/>
      <c r="D1" s="327"/>
      <c r="E1" s="327"/>
      <c r="F1" s="327"/>
      <c r="G1" s="327"/>
      <c r="H1" s="327"/>
      <c r="I1" s="327"/>
      <c r="J1" s="327"/>
      <c r="K1" s="327"/>
      <c r="L1" s="327"/>
    </row>
    <row r="2" spans="1:15" ht="4.5" customHeight="1" x14ac:dyDescent="0.25">
      <c r="A2" s="2"/>
      <c r="B2" s="2"/>
      <c r="C2" s="2"/>
      <c r="D2" s="2"/>
      <c r="E2" s="2"/>
    </row>
    <row r="3" spans="1:15" ht="18.75" x14ac:dyDescent="0.3">
      <c r="A3" s="328" t="s">
        <v>660</v>
      </c>
      <c r="B3" s="328"/>
      <c r="C3" s="328"/>
      <c r="D3" s="328"/>
      <c r="E3" s="328"/>
      <c r="F3" s="328"/>
      <c r="G3" s="328"/>
      <c r="H3" s="328"/>
      <c r="I3" s="328"/>
      <c r="J3" s="328"/>
      <c r="K3" s="328"/>
      <c r="L3" s="328"/>
    </row>
    <row r="5" spans="1:15" x14ac:dyDescent="0.25">
      <c r="G5" s="279"/>
      <c r="H5" s="4"/>
      <c r="I5" s="4"/>
      <c r="J5" s="4"/>
      <c r="K5" s="4"/>
      <c r="M5" s="4"/>
    </row>
    <row r="6" spans="1:15" x14ac:dyDescent="0.25">
      <c r="G6" s="269"/>
      <c r="H6" s="51"/>
      <c r="I6" s="51"/>
      <c r="J6" s="51"/>
      <c r="K6" s="79"/>
      <c r="L6" s="51"/>
      <c r="M6" s="79"/>
      <c r="N6" s="79"/>
    </row>
    <row r="7" spans="1:15" x14ac:dyDescent="0.25">
      <c r="G7" s="269"/>
      <c r="H7" s="51"/>
      <c r="I7" s="51"/>
      <c r="J7" s="51"/>
      <c r="K7" s="79"/>
      <c r="L7" s="51"/>
      <c r="M7" s="79"/>
      <c r="N7" s="301"/>
    </row>
    <row r="8" spans="1:15" x14ac:dyDescent="0.25">
      <c r="G8" s="269"/>
      <c r="H8" s="51"/>
      <c r="I8" s="51"/>
      <c r="J8" s="51"/>
      <c r="K8" s="79"/>
      <c r="L8" s="51"/>
      <c r="M8" s="79"/>
      <c r="N8" s="301"/>
    </row>
    <row r="9" spans="1:15" x14ac:dyDescent="0.25">
      <c r="G9" s="269"/>
      <c r="H9" s="51"/>
      <c r="I9" s="51"/>
      <c r="J9" s="51"/>
      <c r="K9" s="79"/>
      <c r="L9" s="51"/>
      <c r="M9" s="79"/>
      <c r="N9" s="301"/>
    </row>
    <row r="10" spans="1:15" x14ac:dyDescent="0.25">
      <c r="G10" s="269"/>
      <c r="H10" s="51"/>
      <c r="I10" s="51"/>
      <c r="J10" s="51"/>
      <c r="K10" s="79"/>
      <c r="L10" s="51"/>
      <c r="M10" s="79"/>
      <c r="N10" s="301"/>
    </row>
    <row r="11" spans="1:15" x14ac:dyDescent="0.25">
      <c r="G11" s="269"/>
      <c r="H11" s="51"/>
      <c r="I11" s="51"/>
      <c r="J11" s="51"/>
      <c r="K11" s="79"/>
      <c r="L11" s="51"/>
      <c r="M11" s="79"/>
      <c r="N11" s="301"/>
    </row>
    <row r="12" spans="1:15" x14ac:dyDescent="0.25">
      <c r="G12" s="269"/>
      <c r="H12" s="51"/>
      <c r="I12" s="51"/>
      <c r="J12" s="51"/>
      <c r="K12" s="79"/>
      <c r="L12" s="51"/>
      <c r="M12" s="79"/>
      <c r="N12" s="301"/>
    </row>
    <row r="13" spans="1:15" x14ac:dyDescent="0.25">
      <c r="G13" s="269"/>
      <c r="H13" s="51"/>
      <c r="I13" s="51"/>
      <c r="J13" s="51"/>
      <c r="K13" s="79"/>
      <c r="L13" s="51"/>
      <c r="M13" s="79"/>
      <c r="N13" s="301"/>
    </row>
    <row r="14" spans="1:15" x14ac:dyDescent="0.25">
      <c r="G14" s="269"/>
      <c r="H14" s="51"/>
      <c r="I14" s="51"/>
      <c r="J14" s="51"/>
      <c r="K14" s="79"/>
      <c r="L14" s="51"/>
      <c r="M14" s="79"/>
      <c r="N14" s="301"/>
      <c r="O14" s="5"/>
    </row>
    <row r="15" spans="1:15" x14ac:dyDescent="0.25">
      <c r="G15" s="269"/>
      <c r="H15" s="51"/>
      <c r="I15" s="51"/>
      <c r="J15" s="51"/>
      <c r="K15" s="79"/>
      <c r="M15" s="79"/>
      <c r="N15" s="301"/>
    </row>
    <row r="16" spans="1:15" x14ac:dyDescent="0.25">
      <c r="G16" s="269"/>
      <c r="H16" s="51"/>
      <c r="I16" s="51"/>
      <c r="J16" s="51"/>
      <c r="K16" s="79"/>
      <c r="M16" s="79"/>
      <c r="N16" s="301"/>
    </row>
    <row r="17" spans="1:17" x14ac:dyDescent="0.25">
      <c r="G17" s="269"/>
      <c r="H17" s="51"/>
      <c r="I17" s="51"/>
      <c r="J17" s="51"/>
      <c r="K17" s="79"/>
      <c r="M17" s="79"/>
      <c r="N17" s="301"/>
    </row>
    <row r="18" spans="1:17" x14ac:dyDescent="0.25">
      <c r="G18" s="269"/>
      <c r="H18" s="51"/>
      <c r="I18" s="51"/>
      <c r="J18" s="51"/>
      <c r="K18" s="79"/>
      <c r="M18" s="79"/>
      <c r="N18" s="301"/>
    </row>
    <row r="19" spans="1:17" x14ac:dyDescent="0.25">
      <c r="G19" s="269"/>
      <c r="H19" s="51"/>
      <c r="I19" s="51"/>
      <c r="J19" s="51"/>
      <c r="K19" s="79"/>
      <c r="M19" s="79"/>
      <c r="N19" s="301"/>
    </row>
    <row r="20" spans="1:17" x14ac:dyDescent="0.25">
      <c r="G20" s="269"/>
      <c r="H20" s="51"/>
      <c r="I20" s="51"/>
      <c r="J20" s="51"/>
      <c r="K20" s="79"/>
      <c r="M20" s="79"/>
      <c r="N20" s="301"/>
    </row>
    <row r="21" spans="1:17" x14ac:dyDescent="0.25">
      <c r="G21" s="269"/>
      <c r="H21" s="51"/>
      <c r="I21" s="51"/>
      <c r="J21" s="51"/>
      <c r="K21" s="79"/>
      <c r="M21" s="79"/>
      <c r="N21" s="301"/>
    </row>
    <row r="22" spans="1:17" x14ac:dyDescent="0.25">
      <c r="G22" s="269"/>
      <c r="H22" s="51"/>
      <c r="I22" s="51"/>
      <c r="J22" s="51"/>
      <c r="K22" s="79"/>
      <c r="M22" s="79"/>
      <c r="N22" s="301"/>
    </row>
    <row r="23" spans="1:17" x14ac:dyDescent="0.25">
      <c r="G23" s="269"/>
      <c r="H23" s="51"/>
      <c r="I23" s="51"/>
      <c r="J23" s="51"/>
      <c r="K23" s="79"/>
      <c r="M23" s="79"/>
      <c r="N23" s="301"/>
    </row>
    <row r="24" spans="1:17" x14ac:dyDescent="0.25">
      <c r="G24" s="269"/>
      <c r="H24" s="51"/>
      <c r="I24" s="51"/>
      <c r="J24" s="51"/>
      <c r="K24" s="79"/>
      <c r="M24" s="79"/>
      <c r="N24" s="301"/>
    </row>
    <row r="25" spans="1:17" x14ac:dyDescent="0.25">
      <c r="G25" s="269"/>
      <c r="H25" s="51"/>
      <c r="I25" s="51"/>
      <c r="J25" s="51"/>
      <c r="K25" s="79"/>
      <c r="M25" s="79"/>
      <c r="N25" s="301"/>
    </row>
    <row r="26" spans="1:17" x14ac:dyDescent="0.25">
      <c r="G26" s="269"/>
      <c r="H26" s="51"/>
      <c r="I26" s="51"/>
      <c r="J26" s="51"/>
      <c r="K26" s="79"/>
      <c r="M26" s="79"/>
      <c r="N26" s="301"/>
    </row>
    <row r="27" spans="1:17" x14ac:dyDescent="0.25">
      <c r="G27" s="269"/>
      <c r="H27" s="51"/>
      <c r="I27" s="51"/>
      <c r="J27" s="51"/>
      <c r="K27" s="79"/>
      <c r="M27" s="79"/>
      <c r="N27" s="301"/>
    </row>
    <row r="29" spans="1:17" x14ac:dyDescent="0.25">
      <c r="A29" s="5" t="s">
        <v>582</v>
      </c>
      <c r="C29" s="4" t="s">
        <v>127</v>
      </c>
      <c r="D29" s="4" t="s">
        <v>128</v>
      </c>
      <c r="E29" s="4" t="s">
        <v>129</v>
      </c>
      <c r="F29" s="4" t="s">
        <v>130</v>
      </c>
      <c r="G29" s="4" t="s">
        <v>131</v>
      </c>
      <c r="H29" s="4" t="s">
        <v>132</v>
      </c>
      <c r="I29" s="4" t="s">
        <v>133</v>
      </c>
      <c r="J29" s="4" t="s">
        <v>134</v>
      </c>
      <c r="K29" s="4" t="s">
        <v>135</v>
      </c>
      <c r="L29" s="4" t="s">
        <v>147</v>
      </c>
    </row>
    <row r="30" spans="1:17" x14ac:dyDescent="0.25">
      <c r="A30" t="s">
        <v>583</v>
      </c>
      <c r="C30" s="302">
        <v>4168.6453085191979</v>
      </c>
      <c r="D30" s="302">
        <v>4220.4171853158077</v>
      </c>
      <c r="E30" s="302">
        <v>4455.9805585602326</v>
      </c>
      <c r="F30" s="302">
        <v>4453.5099027192127</v>
      </c>
      <c r="G30" s="302">
        <v>4568.3999303218543</v>
      </c>
      <c r="H30" s="302">
        <v>4778.5462432941767</v>
      </c>
      <c r="I30" s="302">
        <v>5243.3067431750205</v>
      </c>
      <c r="J30" s="302">
        <v>5323.2816817221446</v>
      </c>
      <c r="K30" s="302">
        <v>6494.008846878839</v>
      </c>
      <c r="L30" s="302">
        <v>6754.2671704326449</v>
      </c>
    </row>
    <row r="31" spans="1:17" ht="15.75" customHeight="1" x14ac:dyDescent="0.25">
      <c r="A31" t="s">
        <v>584</v>
      </c>
      <c r="C31" s="302">
        <v>1075.7522460881601</v>
      </c>
      <c r="D31" s="302">
        <v>1109.2827385704816</v>
      </c>
      <c r="E31" s="302">
        <v>1146.5530912381362</v>
      </c>
      <c r="F31" s="302">
        <v>1215.9797968563469</v>
      </c>
      <c r="G31" s="302">
        <v>1253.825717446568</v>
      </c>
      <c r="H31" s="302">
        <v>1286.9485635261631</v>
      </c>
      <c r="I31" s="302">
        <v>1333.3484995201547</v>
      </c>
      <c r="J31" s="302">
        <v>1185.0028814845391</v>
      </c>
      <c r="K31" s="302">
        <v>1067.7379544733806</v>
      </c>
      <c r="L31" s="302">
        <v>1366.0399782191316</v>
      </c>
      <c r="P31" s="34"/>
      <c r="Q31" s="303"/>
    </row>
    <row r="32" spans="1:17" ht="15.75" customHeight="1" x14ac:dyDescent="0.25">
      <c r="A32" t="s">
        <v>585</v>
      </c>
      <c r="C32" s="302">
        <v>1800.9287409853998</v>
      </c>
      <c r="D32" s="302">
        <v>1850.8876047773063</v>
      </c>
      <c r="E32" s="302">
        <v>1911.4784440898736</v>
      </c>
      <c r="F32" s="302">
        <v>2010.0186163942692</v>
      </c>
      <c r="G32" s="302">
        <v>2116.2477485515851</v>
      </c>
      <c r="H32" s="302">
        <v>2239.7310842109896</v>
      </c>
      <c r="I32" s="302">
        <v>2395.0405605567244</v>
      </c>
      <c r="J32" s="302">
        <v>2447.8447407181279</v>
      </c>
      <c r="K32" s="302">
        <v>2666.8172273150149</v>
      </c>
      <c r="L32" s="302">
        <v>3025.0412372204896</v>
      </c>
      <c r="P32" s="34"/>
      <c r="Q32" s="303"/>
    </row>
    <row r="33" spans="1:17" ht="15.75" customHeight="1" x14ac:dyDescent="0.25">
      <c r="A33" t="s">
        <v>586</v>
      </c>
      <c r="C33" s="302">
        <v>1116.479629777243</v>
      </c>
      <c r="D33" s="302">
        <v>1152.6884986564055</v>
      </c>
      <c r="E33" s="302">
        <v>1112.2739527317574</v>
      </c>
      <c r="F33" s="302">
        <v>1246.3128119001706</v>
      </c>
      <c r="G33" s="302">
        <v>1283.7248698099936</v>
      </c>
      <c r="H33" s="302">
        <v>1326.8862354586743</v>
      </c>
      <c r="I33" s="302">
        <v>1337.5030053781009</v>
      </c>
      <c r="J33" s="302">
        <v>1321.3603637651886</v>
      </c>
      <c r="K33" s="302">
        <v>1529.2407040127662</v>
      </c>
      <c r="L33" s="302">
        <v>1784.4735043677354</v>
      </c>
      <c r="P33" s="34"/>
      <c r="Q33" s="303"/>
    </row>
    <row r="34" spans="1:17" ht="15.75" customHeight="1" x14ac:dyDescent="0.25">
      <c r="A34" s="5" t="s">
        <v>68</v>
      </c>
      <c r="C34" s="206">
        <v>8161.8059253700003</v>
      </c>
      <c r="D34" s="206">
        <v>8333.2760273200001</v>
      </c>
      <c r="E34" s="206">
        <v>8626.28604662</v>
      </c>
      <c r="F34" s="206">
        <v>8925.8211278700001</v>
      </c>
      <c r="G34" s="206">
        <v>9222.1982661300008</v>
      </c>
      <c r="H34" s="206">
        <v>9632.112126490003</v>
      </c>
      <c r="I34" s="206">
        <v>10309.198808630001</v>
      </c>
      <c r="J34" s="206">
        <v>10277.489667690001</v>
      </c>
      <c r="K34" s="206">
        <v>11757.804732680001</v>
      </c>
      <c r="L34" s="206">
        <v>12929.821890240002</v>
      </c>
      <c r="P34" s="34"/>
      <c r="Q34" s="303"/>
    </row>
    <row r="35" spans="1:17" ht="15.75" customHeight="1" x14ac:dyDescent="0.25">
      <c r="P35" s="34"/>
      <c r="Q35" s="303"/>
    </row>
    <row r="36" spans="1:17" ht="15.75" customHeight="1" x14ac:dyDescent="0.25">
      <c r="A36" s="271" t="s">
        <v>326</v>
      </c>
      <c r="B36" s="271"/>
      <c r="C36" s="271"/>
      <c r="D36" s="271"/>
      <c r="E36" s="271"/>
      <c r="F36" s="271"/>
      <c r="G36" s="281"/>
      <c r="H36" s="281"/>
      <c r="I36" s="281"/>
      <c r="J36" s="281"/>
      <c r="K36" s="281"/>
      <c r="L36" s="281"/>
      <c r="P36" s="34"/>
      <c r="Q36" s="303"/>
    </row>
    <row r="37" spans="1:17" x14ac:dyDescent="0.25">
      <c r="A37" s="269"/>
      <c r="B37" s="269"/>
      <c r="C37" s="280"/>
      <c r="D37" s="270"/>
      <c r="E37" s="304"/>
      <c r="J37" s="323"/>
      <c r="P37" s="34"/>
      <c r="Q37" s="303"/>
    </row>
    <row r="38" spans="1:17" ht="15.75" customHeight="1" x14ac:dyDescent="0.25">
      <c r="A38" s="329" t="s">
        <v>587</v>
      </c>
      <c r="B38" s="329"/>
      <c r="C38" s="329"/>
      <c r="D38" s="329"/>
      <c r="E38" s="329"/>
      <c r="F38" s="329"/>
      <c r="G38" s="329"/>
      <c r="H38" s="329"/>
      <c r="I38" s="329"/>
      <c r="J38" s="329"/>
      <c r="K38" s="329"/>
      <c r="L38" s="329"/>
      <c r="P38" s="34"/>
      <c r="Q38" s="303"/>
    </row>
    <row r="39" spans="1:17" x14ac:dyDescent="0.25">
      <c r="A39" s="329"/>
      <c r="B39" s="329"/>
      <c r="C39" s="329"/>
      <c r="D39" s="329"/>
      <c r="E39" s="329"/>
      <c r="F39" s="329"/>
      <c r="G39" s="329"/>
      <c r="H39" s="329"/>
      <c r="I39" s="329"/>
      <c r="J39" s="329"/>
      <c r="K39" s="329"/>
      <c r="L39" s="329"/>
      <c r="P39" s="34"/>
      <c r="Q39" s="303"/>
    </row>
    <row r="40" spans="1:17" x14ac:dyDescent="0.25">
      <c r="A40" s="329"/>
      <c r="B40" s="329"/>
      <c r="C40" s="329"/>
      <c r="D40" s="329"/>
      <c r="E40" s="329"/>
      <c r="F40" s="329"/>
      <c r="G40" s="329"/>
      <c r="H40" s="329"/>
      <c r="I40" s="329"/>
      <c r="J40" s="329"/>
      <c r="K40" s="329"/>
      <c r="L40" s="329"/>
      <c r="P40" s="34"/>
      <c r="Q40" s="303"/>
    </row>
    <row r="41" spans="1:17" ht="15.75" customHeight="1" x14ac:dyDescent="0.25">
      <c r="A41" s="43"/>
      <c r="B41" s="43"/>
      <c r="F41" s="280"/>
      <c r="G41" s="280"/>
      <c r="H41" s="280"/>
      <c r="I41" s="280"/>
      <c r="P41" s="34"/>
      <c r="Q41" s="303"/>
    </row>
    <row r="42" spans="1:17" x14ac:dyDescent="0.25">
      <c r="P42" s="34"/>
      <c r="Q42" s="303"/>
    </row>
    <row r="43" spans="1:17" x14ac:dyDescent="0.25">
      <c r="P43" s="34"/>
    </row>
    <row r="44" spans="1:17" x14ac:dyDescent="0.25">
      <c r="L44" s="5"/>
    </row>
    <row r="46" spans="1:17" x14ac:dyDescent="0.25">
      <c r="K46" s="5"/>
    </row>
  </sheetData>
  <mergeCells count="3">
    <mergeCell ref="A1:L1"/>
    <mergeCell ref="A3:L3"/>
    <mergeCell ref="A38:L40"/>
  </mergeCells>
  <pageMargins left="0.45" right="0.45" top="0.5" bottom="0.5" header="0.3" footer="0.3"/>
  <pageSetup scale="78"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8F87A-9B00-49B0-A971-142B854E2AB0}">
  <sheetPr>
    <pageSetUpPr fitToPage="1"/>
  </sheetPr>
  <dimension ref="A1:N46"/>
  <sheetViews>
    <sheetView zoomScaleNormal="100" workbookViewId="0">
      <selection sqref="A1:L1"/>
    </sheetView>
  </sheetViews>
  <sheetFormatPr defaultRowHeight="15.75" x14ac:dyDescent="0.25"/>
  <cols>
    <col min="1" max="1" width="10.75" customWidth="1"/>
    <col min="2" max="2" width="9" customWidth="1"/>
    <col min="3" max="3" width="1.625" customWidth="1"/>
    <col min="4" max="4" width="11.25" customWidth="1"/>
    <col min="5" max="5" width="14" customWidth="1"/>
    <col min="6" max="6" width="16.375" customWidth="1"/>
    <col min="7" max="7" width="27" customWidth="1"/>
    <col min="8" max="8" width="25" customWidth="1"/>
    <col min="9" max="9" width="2.625" customWidth="1"/>
    <col min="10" max="10" width="5.625" customWidth="1"/>
    <col min="11" max="11" width="9.375" customWidth="1"/>
    <col min="12" max="12" width="7.375" customWidth="1"/>
  </cols>
  <sheetData>
    <row r="1" spans="1:14" s="1" customFormat="1" ht="26.25" x14ac:dyDescent="0.4">
      <c r="A1" s="327" t="s">
        <v>498</v>
      </c>
      <c r="B1" s="327"/>
      <c r="C1" s="327"/>
      <c r="D1" s="327"/>
      <c r="E1" s="327"/>
      <c r="F1" s="327"/>
      <c r="G1" s="327"/>
      <c r="H1" s="327"/>
      <c r="I1" s="327"/>
      <c r="J1" s="327"/>
      <c r="K1" s="327"/>
      <c r="L1" s="327"/>
    </row>
    <row r="2" spans="1:14" ht="4.5" customHeight="1" x14ac:dyDescent="0.25">
      <c r="A2" s="2"/>
      <c r="B2" s="2"/>
      <c r="C2" s="2"/>
      <c r="D2" s="2"/>
      <c r="E2" s="2"/>
    </row>
    <row r="3" spans="1:14" ht="18.75" x14ac:dyDescent="0.3">
      <c r="A3" s="328" t="s">
        <v>661</v>
      </c>
      <c r="B3" s="328"/>
      <c r="C3" s="328"/>
      <c r="D3" s="328"/>
      <c r="E3" s="328"/>
      <c r="F3" s="328"/>
      <c r="G3" s="328"/>
      <c r="H3" s="328"/>
      <c r="I3" s="328"/>
      <c r="J3" s="328"/>
      <c r="K3" s="328"/>
      <c r="L3" s="328"/>
    </row>
    <row r="5" spans="1:14" x14ac:dyDescent="0.25">
      <c r="A5" s="5"/>
      <c r="B5" s="4"/>
      <c r="C5" s="4"/>
      <c r="D5" s="4"/>
      <c r="E5" s="4"/>
      <c r="F5" s="4"/>
      <c r="G5" s="279"/>
      <c r="H5" s="4"/>
      <c r="I5" s="4"/>
      <c r="J5" s="4"/>
      <c r="K5" s="4"/>
      <c r="M5" s="4"/>
    </row>
    <row r="6" spans="1:14" x14ac:dyDescent="0.25">
      <c r="A6" s="5"/>
      <c r="B6" s="279"/>
      <c r="C6" s="4"/>
      <c r="D6" s="4"/>
      <c r="E6" s="4"/>
      <c r="F6" s="4"/>
      <c r="G6" s="269"/>
      <c r="H6" s="51"/>
      <c r="I6" s="51"/>
      <c r="J6" s="279" t="s">
        <v>643</v>
      </c>
      <c r="K6" s="5" t="s">
        <v>662</v>
      </c>
      <c r="L6" s="4" t="s">
        <v>68</v>
      </c>
      <c r="M6" s="34"/>
      <c r="N6" s="79"/>
    </row>
    <row r="7" spans="1:14" x14ac:dyDescent="0.25">
      <c r="B7" s="269"/>
      <c r="C7" s="34"/>
      <c r="D7" s="34"/>
      <c r="E7" s="34"/>
      <c r="F7" s="34"/>
      <c r="G7" s="269"/>
      <c r="H7" s="51"/>
      <c r="I7" s="51"/>
      <c r="J7" s="269">
        <v>2015</v>
      </c>
      <c r="K7" t="s">
        <v>666</v>
      </c>
      <c r="L7" s="34">
        <v>60.880402360000005</v>
      </c>
      <c r="M7" s="34"/>
      <c r="N7" s="301"/>
    </row>
    <row r="8" spans="1:14" x14ac:dyDescent="0.25">
      <c r="B8" s="269"/>
      <c r="C8" s="34"/>
      <c r="D8" s="34"/>
      <c r="E8" s="34"/>
      <c r="F8" s="34"/>
      <c r="G8" s="269"/>
      <c r="H8" s="51"/>
      <c r="I8" s="51"/>
      <c r="J8" s="269">
        <v>2015</v>
      </c>
      <c r="K8" t="s">
        <v>667</v>
      </c>
      <c r="L8" s="34">
        <v>57.99956225999999</v>
      </c>
      <c r="M8" s="34"/>
      <c r="N8" s="301"/>
    </row>
    <row r="9" spans="1:14" x14ac:dyDescent="0.25">
      <c r="B9" s="269"/>
      <c r="C9" s="34"/>
      <c r="D9" s="34"/>
      <c r="E9" s="34"/>
      <c r="F9" s="34"/>
      <c r="G9" s="269"/>
      <c r="H9" s="51"/>
      <c r="I9" s="51"/>
      <c r="J9" s="269">
        <v>2015</v>
      </c>
      <c r="K9" t="s">
        <v>668</v>
      </c>
      <c r="L9" s="34">
        <v>60.735720290000003</v>
      </c>
      <c r="M9" s="34"/>
      <c r="N9" s="301"/>
    </row>
    <row r="10" spans="1:14" x14ac:dyDescent="0.25">
      <c r="B10" s="269"/>
      <c r="C10" s="34"/>
      <c r="D10" s="34"/>
      <c r="E10" s="34"/>
      <c r="F10" s="34"/>
      <c r="G10" s="269"/>
      <c r="H10" s="51"/>
      <c r="I10" s="51"/>
      <c r="J10" s="269">
        <v>2015</v>
      </c>
      <c r="K10" t="s">
        <v>669</v>
      </c>
      <c r="L10" s="34">
        <v>71.79045782</v>
      </c>
      <c r="M10" s="34"/>
      <c r="N10" s="301"/>
    </row>
    <row r="11" spans="1:14" x14ac:dyDescent="0.25">
      <c r="B11" s="269"/>
      <c r="C11" s="34"/>
      <c r="D11" s="34"/>
      <c r="E11" s="34"/>
      <c r="F11" s="34"/>
      <c r="G11" s="269"/>
      <c r="H11" s="51"/>
      <c r="I11" s="51"/>
      <c r="J11" s="269">
        <v>2016</v>
      </c>
      <c r="K11" t="s">
        <v>666</v>
      </c>
      <c r="L11" s="34">
        <v>75.006704259999992</v>
      </c>
      <c r="M11" s="34"/>
      <c r="N11" s="301"/>
    </row>
    <row r="12" spans="1:14" x14ac:dyDescent="0.25">
      <c r="B12" s="269"/>
      <c r="C12" s="34"/>
      <c r="D12" s="34"/>
      <c r="E12" s="34"/>
      <c r="F12" s="34"/>
      <c r="G12" s="269"/>
      <c r="H12" s="51"/>
      <c r="I12" s="51"/>
      <c r="J12" s="269">
        <v>2016</v>
      </c>
      <c r="K12" t="s">
        <v>667</v>
      </c>
      <c r="L12" s="34">
        <v>72.357209019999999</v>
      </c>
      <c r="M12" s="34"/>
      <c r="N12" s="301"/>
    </row>
    <row r="13" spans="1:14" x14ac:dyDescent="0.25">
      <c r="B13" s="269"/>
      <c r="C13" s="34"/>
      <c r="D13" s="34"/>
      <c r="E13" s="34"/>
      <c r="F13" s="34"/>
      <c r="G13" s="269"/>
      <c r="H13" s="51"/>
      <c r="I13" s="51"/>
      <c r="J13" s="269">
        <v>2016</v>
      </c>
      <c r="K13" t="s">
        <v>668</v>
      </c>
      <c r="L13" s="34">
        <v>69.1571955</v>
      </c>
      <c r="M13" s="79"/>
      <c r="N13" s="301"/>
    </row>
    <row r="14" spans="1:14" x14ac:dyDescent="0.25">
      <c r="B14" s="269"/>
      <c r="C14" s="34"/>
      <c r="D14" s="34"/>
      <c r="E14" s="34"/>
      <c r="F14" s="34"/>
      <c r="G14" s="269"/>
      <c r="H14" s="51"/>
      <c r="I14" s="51"/>
      <c r="J14" s="269">
        <v>2016</v>
      </c>
      <c r="K14" t="s">
        <v>669</v>
      </c>
      <c r="L14" s="34">
        <v>95.130072400000003</v>
      </c>
      <c r="M14" s="79"/>
      <c r="N14" s="301"/>
    </row>
    <row r="15" spans="1:14" x14ac:dyDescent="0.25">
      <c r="B15" s="269"/>
      <c r="C15" s="34"/>
      <c r="D15" s="34"/>
      <c r="E15" s="34"/>
      <c r="F15" s="34"/>
      <c r="G15" s="269"/>
      <c r="H15" s="51"/>
      <c r="I15" s="51"/>
      <c r="J15" s="269">
        <v>2017</v>
      </c>
      <c r="K15" t="s">
        <v>666</v>
      </c>
      <c r="L15" s="34">
        <v>101.53052036</v>
      </c>
      <c r="M15" s="79"/>
      <c r="N15" s="301"/>
    </row>
    <row r="16" spans="1:14" x14ac:dyDescent="0.25">
      <c r="B16" s="269"/>
      <c r="C16" s="34"/>
      <c r="D16" s="34"/>
      <c r="E16" s="34"/>
      <c r="F16" s="34"/>
      <c r="G16" s="269"/>
      <c r="H16" s="51"/>
      <c r="I16" s="51"/>
      <c r="J16" s="269">
        <v>2017</v>
      </c>
      <c r="K16" t="s">
        <v>667</v>
      </c>
      <c r="L16" s="34">
        <v>91.90479581000001</v>
      </c>
      <c r="M16" s="79"/>
      <c r="N16" s="301"/>
    </row>
    <row r="17" spans="1:14" x14ac:dyDescent="0.25">
      <c r="B17" s="269"/>
      <c r="C17" s="34"/>
      <c r="D17" s="34"/>
      <c r="E17" s="34"/>
      <c r="F17" s="34"/>
      <c r="G17" s="269"/>
      <c r="H17" s="51"/>
      <c r="I17" s="51"/>
      <c r="J17" s="269">
        <v>2017</v>
      </c>
      <c r="K17" t="s">
        <v>668</v>
      </c>
      <c r="L17" s="34">
        <v>99.705119120000006</v>
      </c>
      <c r="M17" s="79"/>
      <c r="N17" s="301"/>
    </row>
    <row r="18" spans="1:14" x14ac:dyDescent="0.25">
      <c r="B18" s="269"/>
      <c r="C18" s="34"/>
      <c r="D18" s="34"/>
      <c r="E18" s="34"/>
      <c r="F18" s="34"/>
      <c r="G18" s="269"/>
      <c r="H18" s="51"/>
      <c r="I18" s="51"/>
      <c r="J18" s="269">
        <v>2017</v>
      </c>
      <c r="K18" t="s">
        <v>669</v>
      </c>
      <c r="L18" s="34">
        <v>114.88616284999999</v>
      </c>
      <c r="M18" s="79"/>
      <c r="N18" s="301"/>
    </row>
    <row r="19" spans="1:14" x14ac:dyDescent="0.25">
      <c r="B19" s="269"/>
      <c r="C19" s="34"/>
      <c r="D19" s="34"/>
      <c r="E19" s="34"/>
      <c r="F19" s="34"/>
      <c r="G19" s="269"/>
      <c r="H19" s="51"/>
      <c r="I19" s="51"/>
      <c r="J19" s="269">
        <v>2018</v>
      </c>
      <c r="K19" t="s">
        <v>666</v>
      </c>
      <c r="L19" s="34">
        <v>115.05292765999999</v>
      </c>
      <c r="M19" s="79"/>
      <c r="N19" s="301"/>
    </row>
    <row r="20" spans="1:14" x14ac:dyDescent="0.25">
      <c r="B20" s="269"/>
      <c r="C20" s="34"/>
      <c r="D20" s="34"/>
      <c r="E20" s="34"/>
      <c r="F20" s="34"/>
      <c r="G20" s="269"/>
      <c r="H20" s="51"/>
      <c r="I20" s="51"/>
      <c r="J20" s="269">
        <v>2018</v>
      </c>
      <c r="K20" t="s">
        <v>667</v>
      </c>
      <c r="L20" s="34">
        <v>133.36916600000001</v>
      </c>
      <c r="M20" s="79"/>
      <c r="N20" s="301"/>
    </row>
    <row r="21" spans="1:14" x14ac:dyDescent="0.25">
      <c r="B21" s="269"/>
      <c r="C21" s="34"/>
      <c r="D21" s="34"/>
      <c r="E21" s="34"/>
      <c r="F21" s="34"/>
      <c r="G21" s="269"/>
      <c r="H21" s="51"/>
      <c r="I21" s="51"/>
      <c r="J21" s="269">
        <v>2018</v>
      </c>
      <c r="K21" t="s">
        <v>668</v>
      </c>
      <c r="L21" s="34">
        <v>165.39107543</v>
      </c>
      <c r="M21" s="79"/>
      <c r="N21" s="301"/>
    </row>
    <row r="22" spans="1:14" x14ac:dyDescent="0.25">
      <c r="B22" s="269"/>
      <c r="C22" s="34"/>
      <c r="D22" s="34"/>
      <c r="E22" s="34"/>
      <c r="F22" s="34"/>
      <c r="G22" s="269"/>
      <c r="H22" s="51"/>
      <c r="I22" s="51"/>
      <c r="J22" s="269">
        <v>2018</v>
      </c>
      <c r="K22" t="s">
        <v>669</v>
      </c>
      <c r="L22" s="34">
        <v>187.82680491000002</v>
      </c>
      <c r="M22" s="79"/>
      <c r="N22" s="301"/>
    </row>
    <row r="23" spans="1:14" x14ac:dyDescent="0.25">
      <c r="B23" s="269"/>
      <c r="C23" s="34"/>
      <c r="D23" s="34"/>
      <c r="E23" s="34"/>
      <c r="F23" s="34"/>
      <c r="G23" s="269"/>
      <c r="H23" s="51"/>
      <c r="I23" s="51"/>
      <c r="J23" s="269">
        <v>2019</v>
      </c>
      <c r="K23" t="s">
        <v>666</v>
      </c>
      <c r="L23" s="34">
        <v>202.89626619000001</v>
      </c>
      <c r="M23" s="79"/>
      <c r="N23" s="301"/>
    </row>
    <row r="24" spans="1:14" x14ac:dyDescent="0.25">
      <c r="B24" s="269"/>
      <c r="C24" s="34"/>
      <c r="D24" s="34"/>
      <c r="E24" s="34"/>
      <c r="F24" s="34"/>
      <c r="G24" s="269"/>
      <c r="H24" s="51"/>
      <c r="I24" s="51"/>
      <c r="J24" s="269">
        <v>2019</v>
      </c>
      <c r="K24" t="s">
        <v>667</v>
      </c>
      <c r="L24" s="34">
        <v>196.91520779000001</v>
      </c>
      <c r="M24" s="79"/>
      <c r="N24" s="301"/>
    </row>
    <row r="25" spans="1:14" x14ac:dyDescent="0.25">
      <c r="B25" s="269"/>
      <c r="C25" s="34"/>
      <c r="J25" s="269">
        <v>2019</v>
      </c>
      <c r="K25" t="s">
        <v>668</v>
      </c>
      <c r="L25" s="34">
        <v>223.57783783000002</v>
      </c>
      <c r="M25" s="79"/>
      <c r="N25" s="301"/>
    </row>
    <row r="26" spans="1:14" x14ac:dyDescent="0.25">
      <c r="B26" s="269"/>
      <c r="C26" s="34"/>
      <c r="D26" s="34"/>
      <c r="E26" s="34"/>
      <c r="F26" s="34"/>
      <c r="G26" s="269"/>
      <c r="H26" s="51"/>
      <c r="I26" s="51"/>
      <c r="J26" s="269">
        <v>2019</v>
      </c>
      <c r="K26" t="s">
        <v>669</v>
      </c>
      <c r="L26" s="34">
        <v>258.61148840999999</v>
      </c>
      <c r="M26" s="79"/>
      <c r="N26" s="301"/>
    </row>
    <row r="27" spans="1:14" ht="15.6" customHeight="1" x14ac:dyDescent="0.25">
      <c r="B27" s="269"/>
      <c r="C27" s="34"/>
      <c r="J27" s="269">
        <v>2020</v>
      </c>
      <c r="K27" t="s">
        <v>666</v>
      </c>
      <c r="L27" s="34">
        <v>280.79663962999996</v>
      </c>
      <c r="M27" s="79"/>
      <c r="N27" s="301"/>
    </row>
    <row r="28" spans="1:14" ht="15.6" customHeight="1" x14ac:dyDescent="0.25">
      <c r="A28" s="305" t="s">
        <v>326</v>
      </c>
      <c r="B28" s="69"/>
      <c r="C28" s="306"/>
      <c r="D28" s="306"/>
      <c r="E28" s="306"/>
      <c r="F28" s="306"/>
      <c r="G28" s="306"/>
      <c r="H28" s="306"/>
      <c r="J28" s="269">
        <v>2020</v>
      </c>
      <c r="K28" t="s">
        <v>667</v>
      </c>
      <c r="L28" s="34">
        <v>335.17662177000005</v>
      </c>
    </row>
    <row r="29" spans="1:14" ht="15.6" customHeight="1" x14ac:dyDescent="0.25">
      <c r="A29" s="340" t="s">
        <v>670</v>
      </c>
      <c r="B29" s="340"/>
      <c r="C29" s="340"/>
      <c r="D29" s="340"/>
      <c r="E29" s="340"/>
      <c r="F29" s="340"/>
      <c r="G29" s="340"/>
      <c r="H29" s="340"/>
      <c r="J29" s="269">
        <v>2020</v>
      </c>
      <c r="K29" t="s">
        <v>668</v>
      </c>
      <c r="L29" s="34">
        <v>386.54814368000001</v>
      </c>
    </row>
    <row r="30" spans="1:14" ht="15.6" customHeight="1" x14ac:dyDescent="0.25">
      <c r="A30" s="332"/>
      <c r="B30" s="332"/>
      <c r="C30" s="332"/>
      <c r="D30" s="332"/>
      <c r="E30" s="332"/>
      <c r="F30" s="332"/>
      <c r="G30" s="332"/>
      <c r="H30" s="332"/>
      <c r="J30" s="269">
        <v>2020</v>
      </c>
      <c r="K30" t="s">
        <v>669</v>
      </c>
      <c r="L30" s="34">
        <v>417.41176014000001</v>
      </c>
    </row>
    <row r="31" spans="1:14" ht="15.75" customHeight="1" x14ac:dyDescent="0.25">
      <c r="B31" s="269"/>
      <c r="C31" s="34"/>
      <c r="D31" s="157"/>
      <c r="J31" s="269">
        <v>2021</v>
      </c>
      <c r="K31" t="s">
        <v>666</v>
      </c>
      <c r="L31" s="34">
        <v>418.74553647000005</v>
      </c>
    </row>
    <row r="32" spans="1:14" ht="15.75" customHeight="1" x14ac:dyDescent="0.25">
      <c r="A32" s="278" t="s">
        <v>671</v>
      </c>
      <c r="B32" s="69"/>
      <c r="D32" s="307" t="s">
        <v>672</v>
      </c>
      <c r="E32" s="69"/>
      <c r="F32" s="69"/>
      <c r="G32" s="69"/>
      <c r="H32" s="69"/>
      <c r="J32" s="269">
        <v>2021</v>
      </c>
      <c r="K32" t="s">
        <v>667</v>
      </c>
      <c r="L32" s="34">
        <v>448.93350980000002</v>
      </c>
    </row>
    <row r="33" spans="1:12" ht="15.75" customHeight="1" x14ac:dyDescent="0.25">
      <c r="A33" s="308" t="s">
        <v>663</v>
      </c>
      <c r="D33" s="309" t="s">
        <v>673</v>
      </c>
      <c r="J33" s="269">
        <v>2021</v>
      </c>
      <c r="K33" t="s">
        <v>668</v>
      </c>
      <c r="L33" s="34">
        <v>414.51930499000002</v>
      </c>
    </row>
    <row r="34" spans="1:12" ht="15.75" customHeight="1" x14ac:dyDescent="0.25">
      <c r="A34" s="310" t="s">
        <v>664</v>
      </c>
      <c r="D34" s="309" t="s">
        <v>674</v>
      </c>
      <c r="J34" s="269">
        <v>2021</v>
      </c>
      <c r="K34" t="s">
        <v>669</v>
      </c>
      <c r="L34" s="34">
        <v>454.45184109000002</v>
      </c>
    </row>
    <row r="35" spans="1:12" ht="15.75" customHeight="1" x14ac:dyDescent="0.25">
      <c r="A35" s="310" t="s">
        <v>665</v>
      </c>
      <c r="B35" s="308"/>
      <c r="C35" s="311"/>
      <c r="D35" s="309" t="s">
        <v>675</v>
      </c>
      <c r="J35" s="269">
        <v>2022</v>
      </c>
      <c r="K35" t="s">
        <v>666</v>
      </c>
      <c r="L35" s="34">
        <v>438.15214135000002</v>
      </c>
    </row>
    <row r="36" spans="1:12" ht="15.75" customHeight="1" x14ac:dyDescent="0.25">
      <c r="A36" s="310" t="s">
        <v>676</v>
      </c>
      <c r="B36" s="312"/>
      <c r="C36" s="311"/>
      <c r="D36" s="309" t="s">
        <v>684</v>
      </c>
      <c r="J36" s="269">
        <v>2022</v>
      </c>
      <c r="K36" t="s">
        <v>667</v>
      </c>
      <c r="L36" s="34">
        <v>430.20721619</v>
      </c>
    </row>
    <row r="37" spans="1:12" x14ac:dyDescent="0.25">
      <c r="A37" s="279"/>
      <c r="B37" s="269"/>
      <c r="C37" s="280"/>
      <c r="D37" s="280"/>
      <c r="E37" s="313"/>
      <c r="F37" s="313"/>
      <c r="G37" s="313"/>
      <c r="H37" s="313"/>
      <c r="I37" s="313"/>
      <c r="J37" s="320"/>
    </row>
    <row r="38" spans="1:12" x14ac:dyDescent="0.25">
      <c r="A38" s="279"/>
      <c r="B38" s="269"/>
      <c r="C38" s="280"/>
      <c r="D38" s="280"/>
      <c r="E38" s="313"/>
      <c r="F38" s="313"/>
      <c r="G38" s="313"/>
      <c r="H38" s="313"/>
      <c r="I38" s="313"/>
      <c r="J38" s="313"/>
    </row>
    <row r="39" spans="1:12" ht="15.75" customHeight="1" x14ac:dyDescent="0.25">
      <c r="A39" s="280"/>
      <c r="B39" s="280"/>
      <c r="C39" s="280"/>
      <c r="D39" s="280"/>
      <c r="E39" s="280"/>
      <c r="F39" s="280"/>
      <c r="G39" s="280"/>
      <c r="H39" s="280"/>
      <c r="I39" s="280"/>
      <c r="J39" s="280"/>
      <c r="K39" s="280"/>
      <c r="L39" s="280"/>
    </row>
    <row r="40" spans="1:12" x14ac:dyDescent="0.25">
      <c r="A40" s="280"/>
      <c r="B40" s="280"/>
      <c r="C40" s="280"/>
      <c r="D40" s="280"/>
      <c r="E40" s="280"/>
      <c r="F40" s="280"/>
      <c r="G40" s="280"/>
      <c r="H40" s="280"/>
      <c r="I40" s="280"/>
      <c r="J40" s="280"/>
      <c r="K40" s="280"/>
      <c r="L40" s="280"/>
    </row>
    <row r="41" spans="1:12" ht="15.75" customHeight="1" x14ac:dyDescent="0.25">
      <c r="A41" s="43"/>
      <c r="B41" s="43"/>
      <c r="F41" s="280"/>
      <c r="G41" s="280"/>
      <c r="H41" s="280"/>
      <c r="I41" s="280"/>
    </row>
    <row r="44" spans="1:12" x14ac:dyDescent="0.25">
      <c r="L44" s="5"/>
    </row>
    <row r="46" spans="1:12" x14ac:dyDescent="0.25">
      <c r="K46" s="5"/>
    </row>
  </sheetData>
  <mergeCells count="3">
    <mergeCell ref="A1:L1"/>
    <mergeCell ref="A3:L3"/>
    <mergeCell ref="A29:H30"/>
  </mergeCells>
  <pageMargins left="0.45" right="0.45" top="0.5" bottom="0.5" header="0.3" footer="0.3"/>
  <pageSetup scale="78"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C557A-B798-4FD8-90C9-4ADFC6B7A618}">
  <sheetPr>
    <pageSetUpPr fitToPage="1"/>
  </sheetPr>
  <dimension ref="A1:Q47"/>
  <sheetViews>
    <sheetView zoomScaleNormal="100" workbookViewId="0">
      <selection sqref="A1:N1"/>
    </sheetView>
  </sheetViews>
  <sheetFormatPr defaultRowHeight="15.75" x14ac:dyDescent="0.25"/>
  <cols>
    <col min="1" max="1" width="15" customWidth="1"/>
    <col min="2" max="3" width="10.5" customWidth="1"/>
    <col min="4" max="4" width="8.75" customWidth="1"/>
    <col min="5" max="5" width="2.875" customWidth="1"/>
    <col min="6" max="6" width="15" customWidth="1"/>
    <col min="7" max="8" width="10.5" customWidth="1"/>
    <col min="9" max="9" width="8.75" customWidth="1"/>
    <col min="10" max="10" width="2.875" customWidth="1"/>
    <col min="11" max="11" width="15" customWidth="1"/>
    <col min="12" max="13" width="10.5" customWidth="1"/>
    <col min="14" max="14" width="8.75" customWidth="1"/>
    <col min="19" max="19" width="9.875" bestFit="1" customWidth="1"/>
  </cols>
  <sheetData>
    <row r="1" spans="1:14" s="1" customFormat="1" ht="26.25" x14ac:dyDescent="0.4">
      <c r="A1" s="327" t="s">
        <v>588</v>
      </c>
      <c r="B1" s="327"/>
      <c r="C1" s="327"/>
      <c r="D1" s="327"/>
      <c r="E1" s="327"/>
      <c r="F1" s="327"/>
      <c r="G1" s="327"/>
      <c r="H1" s="327"/>
      <c r="I1" s="327"/>
      <c r="J1" s="327"/>
      <c r="K1" s="327"/>
      <c r="L1" s="327"/>
      <c r="M1" s="327"/>
      <c r="N1" s="327"/>
    </row>
    <row r="2" spans="1:14" ht="4.5" customHeight="1" x14ac:dyDescent="0.25">
      <c r="A2" s="2"/>
      <c r="B2" s="2"/>
      <c r="C2" s="2"/>
      <c r="D2" s="2"/>
      <c r="E2" s="2"/>
      <c r="F2" s="2"/>
      <c r="G2" s="2"/>
      <c r="H2" s="2"/>
      <c r="I2" s="2"/>
      <c r="J2" s="2"/>
    </row>
    <row r="3" spans="1:14" ht="18.75" x14ac:dyDescent="0.3">
      <c r="A3" s="328" t="s">
        <v>589</v>
      </c>
      <c r="B3" s="328"/>
      <c r="C3" s="328"/>
      <c r="D3" s="328"/>
      <c r="E3" s="328"/>
      <c r="F3" s="328"/>
      <c r="G3" s="328"/>
      <c r="H3" s="328"/>
      <c r="I3" s="328"/>
      <c r="J3" s="328"/>
      <c r="K3" s="328"/>
      <c r="L3" s="328"/>
      <c r="M3" s="328"/>
      <c r="N3" s="328"/>
    </row>
    <row r="5" spans="1:14" x14ac:dyDescent="0.25">
      <c r="A5" s="279" t="s">
        <v>213</v>
      </c>
      <c r="B5" s="4" t="s">
        <v>135</v>
      </c>
      <c r="C5" s="4" t="s">
        <v>147</v>
      </c>
      <c r="D5" s="4" t="s">
        <v>214</v>
      </c>
      <c r="F5" s="279" t="s">
        <v>213</v>
      </c>
      <c r="G5" s="4" t="s">
        <v>135</v>
      </c>
      <c r="H5" s="4" t="s">
        <v>147</v>
      </c>
      <c r="I5" s="4" t="s">
        <v>214</v>
      </c>
      <c r="K5" s="279" t="s">
        <v>213</v>
      </c>
      <c r="L5" s="4" t="s">
        <v>135</v>
      </c>
      <c r="M5" s="4" t="s">
        <v>147</v>
      </c>
      <c r="N5" s="4" t="s">
        <v>214</v>
      </c>
    </row>
    <row r="6" spans="1:14" x14ac:dyDescent="0.25">
      <c r="A6" t="s">
        <v>215</v>
      </c>
      <c r="B6" s="30">
        <v>26.2</v>
      </c>
      <c r="C6" s="30">
        <v>30.9</v>
      </c>
      <c r="D6" s="75">
        <v>0.17934072441704263</v>
      </c>
      <c r="F6" t="s">
        <v>219</v>
      </c>
      <c r="G6" s="30">
        <v>73.400000000000006</v>
      </c>
      <c r="H6" s="30">
        <v>81.599999999999994</v>
      </c>
      <c r="I6" s="75">
        <v>0.11194458142828112</v>
      </c>
      <c r="K6" t="s">
        <v>223</v>
      </c>
      <c r="L6" s="30">
        <v>47.2</v>
      </c>
      <c r="M6" s="30">
        <v>50.4</v>
      </c>
      <c r="N6" s="75">
        <v>6.7896329340441985E-2</v>
      </c>
    </row>
    <row r="7" spans="1:14" x14ac:dyDescent="0.25">
      <c r="A7" t="s">
        <v>218</v>
      </c>
      <c r="B7" s="30">
        <v>539.20000000000005</v>
      </c>
      <c r="C7" s="30">
        <v>621.5</v>
      </c>
      <c r="D7" s="75">
        <v>0.15257088350906467</v>
      </c>
      <c r="F7" t="s">
        <v>222</v>
      </c>
      <c r="G7" s="30">
        <v>39.9</v>
      </c>
      <c r="H7" s="30">
        <v>44.7</v>
      </c>
      <c r="I7" s="75">
        <v>0.12062247861746478</v>
      </c>
      <c r="K7" t="s">
        <v>226</v>
      </c>
      <c r="L7" s="30">
        <v>9.8000000000000007</v>
      </c>
      <c r="M7" s="30">
        <v>10.3</v>
      </c>
      <c r="N7" s="75">
        <v>5.3408097900698559E-2</v>
      </c>
    </row>
    <row r="8" spans="1:14" x14ac:dyDescent="0.25">
      <c r="A8" t="s">
        <v>221</v>
      </c>
      <c r="B8" s="30">
        <v>13.5</v>
      </c>
      <c r="C8" s="30">
        <v>14.8</v>
      </c>
      <c r="D8" s="75">
        <v>9.5034622775130195E-2</v>
      </c>
      <c r="F8" t="s">
        <v>225</v>
      </c>
      <c r="G8" s="30">
        <v>1.2</v>
      </c>
      <c r="H8" s="30">
        <v>1.2</v>
      </c>
      <c r="I8" s="75">
        <v>-2.6373155365719159E-2</v>
      </c>
      <c r="K8" t="s">
        <v>229</v>
      </c>
      <c r="L8" s="30">
        <v>337.2</v>
      </c>
      <c r="M8" s="30">
        <v>420.8</v>
      </c>
      <c r="N8" s="75">
        <v>0.24810328188204722</v>
      </c>
    </row>
    <row r="9" spans="1:14" x14ac:dyDescent="0.25">
      <c r="A9" t="s">
        <v>224</v>
      </c>
      <c r="B9" s="30">
        <v>31.2</v>
      </c>
      <c r="C9" s="30">
        <v>33</v>
      </c>
      <c r="D9" s="75">
        <v>5.7644091236476624E-2</v>
      </c>
      <c r="F9" t="s">
        <v>228</v>
      </c>
      <c r="G9" s="30">
        <v>37</v>
      </c>
      <c r="H9" s="30">
        <v>40.299999999999997</v>
      </c>
      <c r="I9" s="75">
        <v>8.9949373189772919E-2</v>
      </c>
      <c r="K9" t="s">
        <v>232</v>
      </c>
      <c r="L9" s="30">
        <v>14.3</v>
      </c>
      <c r="M9" s="30">
        <v>15.7</v>
      </c>
      <c r="N9" s="75">
        <v>9.1326664770842836E-2</v>
      </c>
    </row>
    <row r="10" spans="1:14" x14ac:dyDescent="0.25">
      <c r="A10" t="s">
        <v>227</v>
      </c>
      <c r="B10" s="30">
        <v>24.6</v>
      </c>
      <c r="C10" s="30">
        <v>28.9</v>
      </c>
      <c r="D10" s="75">
        <v>0.17308603125018562</v>
      </c>
      <c r="F10" t="s">
        <v>231</v>
      </c>
      <c r="G10" s="30">
        <v>2.1</v>
      </c>
      <c r="H10" s="30">
        <v>2.2000000000000002</v>
      </c>
      <c r="I10" s="75">
        <v>5.8044211556290692E-2</v>
      </c>
      <c r="K10" t="s">
        <v>235</v>
      </c>
      <c r="L10" s="30">
        <v>4.4000000000000004</v>
      </c>
      <c r="M10" s="30">
        <v>4.5</v>
      </c>
      <c r="N10" s="75">
        <v>3.1484087646441949E-2</v>
      </c>
    </row>
    <row r="11" spans="1:14" x14ac:dyDescent="0.25">
      <c r="A11" t="s">
        <v>230</v>
      </c>
      <c r="B11" s="30">
        <v>154.1</v>
      </c>
      <c r="C11" s="30">
        <v>173.2</v>
      </c>
      <c r="D11" s="75">
        <v>0.12338815482589593</v>
      </c>
      <c r="F11" t="s">
        <v>234</v>
      </c>
      <c r="G11" s="30">
        <v>7</v>
      </c>
      <c r="H11" s="30">
        <v>7.9</v>
      </c>
      <c r="I11" s="75">
        <v>0.1349738806390175</v>
      </c>
      <c r="K11" t="s">
        <v>238</v>
      </c>
      <c r="L11" s="30">
        <v>48.3</v>
      </c>
      <c r="M11" s="30">
        <v>50.7</v>
      </c>
      <c r="N11" s="75">
        <v>4.9789619729864842E-2</v>
      </c>
    </row>
    <row r="12" spans="1:14" x14ac:dyDescent="0.25">
      <c r="A12" t="s">
        <v>233</v>
      </c>
      <c r="B12" s="30">
        <v>123.1</v>
      </c>
      <c r="C12" s="30">
        <v>133.30000000000001</v>
      </c>
      <c r="D12" s="75">
        <v>8.2703196817618174E-2</v>
      </c>
      <c r="F12" t="s">
        <v>237</v>
      </c>
      <c r="G12" s="30">
        <v>7.1</v>
      </c>
      <c r="H12" s="30">
        <v>7</v>
      </c>
      <c r="I12" s="75">
        <v>-2.498882617226883E-2</v>
      </c>
      <c r="K12" t="s">
        <v>241</v>
      </c>
      <c r="L12" s="30">
        <v>15.2</v>
      </c>
      <c r="M12" s="30">
        <v>18.100000000000001</v>
      </c>
      <c r="N12" s="75">
        <v>0.19148467522288448</v>
      </c>
    </row>
    <row r="13" spans="1:14" x14ac:dyDescent="0.25">
      <c r="A13" t="s">
        <v>236</v>
      </c>
      <c r="B13" s="30">
        <v>19.7</v>
      </c>
      <c r="C13" s="30">
        <v>20.100000000000001</v>
      </c>
      <c r="D13" s="75">
        <v>2.3634072892573466E-2</v>
      </c>
      <c r="F13" t="s">
        <v>240</v>
      </c>
      <c r="G13" s="30">
        <v>17.3</v>
      </c>
      <c r="H13" s="30">
        <v>18.899999999999999</v>
      </c>
      <c r="I13" s="75">
        <v>8.9141608303660691E-2</v>
      </c>
      <c r="K13" t="s">
        <v>244</v>
      </c>
      <c r="L13" s="30">
        <v>21.3</v>
      </c>
      <c r="M13" s="30">
        <v>22.2</v>
      </c>
      <c r="N13" s="75">
        <v>4.4701403071041312E-2</v>
      </c>
    </row>
    <row r="14" spans="1:14" x14ac:dyDescent="0.25">
      <c r="A14" t="s">
        <v>239</v>
      </c>
      <c r="B14" s="30">
        <v>242.7</v>
      </c>
      <c r="C14" s="30">
        <v>278.39999999999998</v>
      </c>
      <c r="D14" s="75">
        <v>0.14700083385781437</v>
      </c>
      <c r="F14" t="s">
        <v>243</v>
      </c>
      <c r="G14" s="30">
        <v>10.8</v>
      </c>
      <c r="H14" s="30">
        <v>11.7</v>
      </c>
      <c r="I14" s="75">
        <v>8.4862281976899157E-2</v>
      </c>
      <c r="K14" t="s">
        <v>247</v>
      </c>
      <c r="L14" s="30">
        <v>1.2</v>
      </c>
      <c r="M14" s="30">
        <v>1.3</v>
      </c>
      <c r="N14" s="75">
        <v>8.2103586602692014E-2</v>
      </c>
    </row>
    <row r="15" spans="1:14" x14ac:dyDescent="0.25">
      <c r="A15" t="s">
        <v>242</v>
      </c>
      <c r="B15" s="30">
        <v>72.400000000000006</v>
      </c>
      <c r="C15" s="30">
        <v>78.8</v>
      </c>
      <c r="D15" s="75">
        <v>8.7873536255806073E-2</v>
      </c>
      <c r="F15" t="s">
        <v>246</v>
      </c>
      <c r="G15" s="30">
        <v>6.2</v>
      </c>
      <c r="H15" s="30">
        <v>7.2</v>
      </c>
      <c r="I15" s="75">
        <v>0.16912425609483761</v>
      </c>
      <c r="K15" t="s">
        <v>250</v>
      </c>
      <c r="L15" s="30">
        <v>11.3</v>
      </c>
      <c r="M15" s="30">
        <v>12.6</v>
      </c>
      <c r="N15" s="75">
        <v>0.10861856994861507</v>
      </c>
    </row>
    <row r="16" spans="1:14" x14ac:dyDescent="0.25">
      <c r="A16" t="s">
        <v>245</v>
      </c>
      <c r="B16" s="30">
        <v>31</v>
      </c>
      <c r="C16" s="30">
        <v>33.200000000000003</v>
      </c>
      <c r="D16" s="75">
        <v>7.0217691925742676E-2</v>
      </c>
      <c r="F16" t="s">
        <v>249</v>
      </c>
      <c r="G16" s="30">
        <v>96.6</v>
      </c>
      <c r="H16" s="30">
        <v>108.4</v>
      </c>
      <c r="I16" s="75">
        <v>0.1217007601517639</v>
      </c>
      <c r="K16" t="s">
        <v>253</v>
      </c>
      <c r="L16" s="30">
        <v>9.4</v>
      </c>
      <c r="M16" s="30">
        <v>9.6</v>
      </c>
      <c r="N16" s="75">
        <v>2.222449201078236E-2</v>
      </c>
    </row>
    <row r="17" spans="1:15" x14ac:dyDescent="0.25">
      <c r="A17" t="s">
        <v>248</v>
      </c>
      <c r="B17" s="30">
        <v>0.5</v>
      </c>
      <c r="C17" s="30">
        <v>0.5</v>
      </c>
      <c r="D17" s="75">
        <v>0.12961948423874681</v>
      </c>
      <c r="F17" t="s">
        <v>252</v>
      </c>
      <c r="G17" s="30">
        <v>253.3</v>
      </c>
      <c r="H17" s="30">
        <v>301.10000000000002</v>
      </c>
      <c r="I17" s="75">
        <v>0.18862548437653603</v>
      </c>
      <c r="K17" t="s">
        <v>256</v>
      </c>
      <c r="L17" s="30">
        <v>14.6</v>
      </c>
      <c r="M17" s="30">
        <v>16.3</v>
      </c>
      <c r="N17" s="75">
        <v>0.11587170645645961</v>
      </c>
    </row>
    <row r="18" spans="1:15" x14ac:dyDescent="0.25">
      <c r="A18" t="s">
        <v>251</v>
      </c>
      <c r="B18" s="30">
        <v>17.399999999999999</v>
      </c>
      <c r="C18" s="30">
        <v>18</v>
      </c>
      <c r="D18" s="75">
        <v>3.7497196186666137E-2</v>
      </c>
      <c r="F18" t="s">
        <v>255</v>
      </c>
      <c r="G18" s="30">
        <v>21.4</v>
      </c>
      <c r="H18" s="30">
        <v>24.7</v>
      </c>
      <c r="I18" s="75">
        <v>0.15447095670770006</v>
      </c>
      <c r="K18" t="s">
        <v>259</v>
      </c>
      <c r="L18" s="30">
        <v>10.1</v>
      </c>
      <c r="M18" s="30">
        <v>11.4</v>
      </c>
      <c r="N18" s="75">
        <v>0.13265129352238247</v>
      </c>
    </row>
    <row r="19" spans="1:15" x14ac:dyDescent="0.25">
      <c r="A19" t="s">
        <v>254</v>
      </c>
      <c r="B19" s="30">
        <v>48.3</v>
      </c>
      <c r="C19" s="30">
        <v>57.1</v>
      </c>
      <c r="D19" s="75">
        <v>0.18310524072945955</v>
      </c>
      <c r="F19" t="s">
        <v>258</v>
      </c>
      <c r="G19" s="30">
        <v>54.3</v>
      </c>
      <c r="H19" s="30">
        <v>62</v>
      </c>
      <c r="I19" s="75">
        <v>0.14084595156118196</v>
      </c>
      <c r="K19" t="s">
        <v>262</v>
      </c>
      <c r="L19" s="30">
        <v>10.5</v>
      </c>
      <c r="M19" s="30">
        <v>11.1</v>
      </c>
      <c r="N19" s="75">
        <v>4.7704674221398458E-2</v>
      </c>
    </row>
    <row r="20" spans="1:15" x14ac:dyDescent="0.25">
      <c r="A20" t="s">
        <v>257</v>
      </c>
      <c r="B20" s="30">
        <v>224.8</v>
      </c>
      <c r="C20" s="30">
        <v>248.4</v>
      </c>
      <c r="D20" s="75">
        <v>0.10486052647924904</v>
      </c>
      <c r="F20" t="s">
        <v>261</v>
      </c>
      <c r="G20" s="30">
        <v>151.19999999999999</v>
      </c>
      <c r="H20" s="30">
        <v>174.8</v>
      </c>
      <c r="I20" s="75">
        <v>0.15576877413215229</v>
      </c>
      <c r="K20" t="s">
        <v>265</v>
      </c>
      <c r="L20" s="30">
        <v>87.1</v>
      </c>
      <c r="M20" s="30">
        <v>99.7</v>
      </c>
      <c r="N20" s="75">
        <v>0.14419522250286954</v>
      </c>
    </row>
    <row r="21" spans="1:15" x14ac:dyDescent="0.25">
      <c r="A21" t="s">
        <v>260</v>
      </c>
      <c r="B21" s="30">
        <v>13.5</v>
      </c>
      <c r="C21" s="30">
        <v>14.6</v>
      </c>
      <c r="D21" s="75">
        <v>8.1990852779334045E-2</v>
      </c>
      <c r="F21" t="s">
        <v>264</v>
      </c>
      <c r="G21" s="30">
        <v>91.8</v>
      </c>
      <c r="H21" s="30">
        <v>101.6</v>
      </c>
      <c r="I21" s="75">
        <v>0.10766070790153504</v>
      </c>
      <c r="K21" t="s">
        <v>268</v>
      </c>
      <c r="L21" s="30">
        <v>19.5</v>
      </c>
      <c r="M21" s="30">
        <v>21.9</v>
      </c>
      <c r="N21" s="75">
        <v>0.12523314246844719</v>
      </c>
    </row>
    <row r="22" spans="1:15" x14ac:dyDescent="0.25">
      <c r="A22" t="s">
        <v>263</v>
      </c>
      <c r="B22" s="30">
        <v>27.9</v>
      </c>
      <c r="C22" s="30">
        <v>30.4</v>
      </c>
      <c r="D22" s="75">
        <v>8.7291492194114362E-2</v>
      </c>
      <c r="F22" t="s">
        <v>267</v>
      </c>
      <c r="G22" s="30">
        <v>38</v>
      </c>
      <c r="H22" s="30">
        <v>41.8</v>
      </c>
      <c r="I22" s="75">
        <v>9.9825314063602288E-2</v>
      </c>
      <c r="K22" t="s">
        <v>271</v>
      </c>
      <c r="L22" s="30">
        <v>120.1</v>
      </c>
      <c r="M22" s="30">
        <v>134.4</v>
      </c>
      <c r="N22" s="75">
        <v>0.11917544654736822</v>
      </c>
    </row>
    <row r="23" spans="1:15" x14ac:dyDescent="0.25">
      <c r="A23" t="s">
        <v>266</v>
      </c>
      <c r="B23" s="30">
        <v>12.7</v>
      </c>
      <c r="C23" s="30">
        <v>13.8</v>
      </c>
      <c r="D23" s="75">
        <v>7.9972331126461516E-2</v>
      </c>
      <c r="F23" t="s">
        <v>270</v>
      </c>
      <c r="G23" s="30">
        <v>7.9</v>
      </c>
      <c r="H23" s="30">
        <v>8.4</v>
      </c>
      <c r="I23" s="75">
        <v>6.1804845893755456E-2</v>
      </c>
      <c r="K23" t="s">
        <v>274</v>
      </c>
      <c r="L23" s="30">
        <v>6.4</v>
      </c>
      <c r="M23" s="30">
        <v>6.7</v>
      </c>
      <c r="N23" s="75">
        <v>4.5283852602021168E-2</v>
      </c>
    </row>
    <row r="24" spans="1:15" x14ac:dyDescent="0.25">
      <c r="A24" t="s">
        <v>269</v>
      </c>
      <c r="B24" s="30">
        <v>18.899999999999999</v>
      </c>
      <c r="C24" s="30">
        <v>21.8</v>
      </c>
      <c r="D24" s="75">
        <v>0.15861674042465457</v>
      </c>
      <c r="F24" t="s">
        <v>273</v>
      </c>
      <c r="G24" s="30">
        <v>29.5</v>
      </c>
      <c r="H24" s="30">
        <v>33.4</v>
      </c>
      <c r="I24" s="75">
        <v>0.13204666213458349</v>
      </c>
      <c r="K24" t="s">
        <v>277</v>
      </c>
      <c r="L24" s="30">
        <v>126.7</v>
      </c>
      <c r="M24" s="30">
        <v>138.9</v>
      </c>
      <c r="N24" s="75">
        <v>9.6057283368678137E-2</v>
      </c>
    </row>
    <row r="25" spans="1:15" x14ac:dyDescent="0.25">
      <c r="A25" t="s">
        <v>272</v>
      </c>
      <c r="B25" s="30">
        <v>17.3</v>
      </c>
      <c r="C25" s="30">
        <v>18.899999999999999</v>
      </c>
      <c r="D25" s="75">
        <v>9.0045622099879097E-2</v>
      </c>
      <c r="F25" t="s">
        <v>276</v>
      </c>
      <c r="G25" s="30">
        <v>10.7</v>
      </c>
      <c r="H25" s="30">
        <v>11.5</v>
      </c>
      <c r="I25" s="75">
        <v>7.4824084534977242E-2</v>
      </c>
      <c r="L25" s="30"/>
      <c r="M25" s="30"/>
      <c r="N25" s="75"/>
    </row>
    <row r="26" spans="1:15" x14ac:dyDescent="0.25">
      <c r="A26" t="s">
        <v>275</v>
      </c>
      <c r="B26" s="30">
        <v>161.6</v>
      </c>
      <c r="C26" s="30">
        <v>173.4</v>
      </c>
      <c r="D26" s="75">
        <v>7.3345920324285219E-2</v>
      </c>
      <c r="F26" t="s">
        <v>279</v>
      </c>
      <c r="G26" s="30">
        <v>41.9</v>
      </c>
      <c r="H26" s="30">
        <v>47</v>
      </c>
      <c r="I26" s="75">
        <v>0.12222631908926074</v>
      </c>
      <c r="K26" t="s">
        <v>590</v>
      </c>
      <c r="L26" s="30">
        <v>7032.1</v>
      </c>
      <c r="M26" s="30">
        <v>7558</v>
      </c>
      <c r="N26" s="75">
        <v>7.4793067542236136E-2</v>
      </c>
    </row>
    <row r="27" spans="1:15" x14ac:dyDescent="0.25">
      <c r="A27" t="s">
        <v>278</v>
      </c>
      <c r="B27" s="30">
        <v>170</v>
      </c>
      <c r="C27" s="30">
        <v>202.4</v>
      </c>
      <c r="D27" s="75">
        <v>0.19066624217616668</v>
      </c>
      <c r="F27" t="s">
        <v>281</v>
      </c>
      <c r="G27" s="30">
        <v>366.7</v>
      </c>
      <c r="H27" s="30">
        <v>430</v>
      </c>
      <c r="I27" s="75">
        <v>0.17264623699963777</v>
      </c>
      <c r="K27" t="s">
        <v>591</v>
      </c>
      <c r="L27" s="30">
        <v>1950.4</v>
      </c>
      <c r="M27" s="30">
        <v>1943.2</v>
      </c>
      <c r="N27" s="75">
        <v>-3.6991559831254239E-3</v>
      </c>
    </row>
    <row r="28" spans="1:15" x14ac:dyDescent="0.25">
      <c r="A28" t="s">
        <v>280</v>
      </c>
      <c r="B28" s="30">
        <v>209</v>
      </c>
      <c r="C28" s="30">
        <v>238.6</v>
      </c>
      <c r="D28" s="75">
        <v>0.14164930606175097</v>
      </c>
      <c r="F28" t="s">
        <v>217</v>
      </c>
      <c r="G28" s="30">
        <v>6</v>
      </c>
      <c r="H28" s="30">
        <v>6.5</v>
      </c>
      <c r="I28" s="75">
        <v>6.9792946531413103E-2</v>
      </c>
      <c r="K28" t="s">
        <v>592</v>
      </c>
      <c r="L28" s="30">
        <v>161.6</v>
      </c>
      <c r="M28" s="30">
        <v>169.7</v>
      </c>
      <c r="N28" s="75">
        <v>4.9930991144251369E-2</v>
      </c>
    </row>
    <row r="29" spans="1:15" x14ac:dyDescent="0.25">
      <c r="A29" t="s">
        <v>216</v>
      </c>
      <c r="B29" s="30">
        <v>7.8</v>
      </c>
      <c r="C29" s="30">
        <v>8.1999999999999993</v>
      </c>
      <c r="D29" s="75">
        <v>5.3725026388346864E-2</v>
      </c>
      <c r="F29" t="s">
        <v>220</v>
      </c>
      <c r="G29" s="30">
        <v>70.7</v>
      </c>
      <c r="H29" s="30">
        <v>79.599999999999994</v>
      </c>
      <c r="I29" s="75">
        <v>0.12550814839203883</v>
      </c>
      <c r="K29" s="5" t="s">
        <v>68</v>
      </c>
      <c r="L29" s="76">
        <v>13708.2</v>
      </c>
      <c r="M29" s="76">
        <v>14873</v>
      </c>
      <c r="N29" s="103">
        <v>8.497131078309339E-2</v>
      </c>
      <c r="O29" s="30"/>
    </row>
    <row r="30" spans="1:15" x14ac:dyDescent="0.25">
      <c r="G30" s="77"/>
      <c r="H30" s="77"/>
      <c r="I30" s="78"/>
      <c r="L30" s="30"/>
      <c r="M30" s="30"/>
    </row>
    <row r="31" spans="1:15" x14ac:dyDescent="0.25">
      <c r="A31" s="330" t="s">
        <v>326</v>
      </c>
      <c r="B31" s="330"/>
      <c r="C31" s="330"/>
      <c r="D31" s="330"/>
      <c r="E31" s="330"/>
      <c r="F31" s="330"/>
      <c r="G31" s="330"/>
      <c r="H31" s="330"/>
      <c r="I31" s="330"/>
      <c r="J31" s="330"/>
      <c r="K31" s="330"/>
      <c r="L31" s="330"/>
      <c r="M31" s="330"/>
      <c r="N31" s="330"/>
    </row>
    <row r="32" spans="1:15" x14ac:dyDescent="0.25">
      <c r="A32" s="279"/>
      <c r="B32" s="279"/>
      <c r="C32" s="279"/>
      <c r="D32" s="279"/>
      <c r="E32" s="279"/>
      <c r="F32" s="279"/>
      <c r="G32" s="279"/>
      <c r="H32" s="279"/>
      <c r="I32" s="279"/>
      <c r="J32" s="279"/>
      <c r="K32" s="279"/>
      <c r="L32" s="279"/>
      <c r="M32" s="279"/>
      <c r="N32" s="279"/>
    </row>
    <row r="33" spans="1:17" ht="15.75" customHeight="1" x14ac:dyDescent="0.25">
      <c r="A33" s="329" t="s">
        <v>593</v>
      </c>
      <c r="B33" s="329"/>
      <c r="C33" s="329"/>
      <c r="D33" s="329"/>
      <c r="E33" s="329"/>
      <c r="F33" s="329"/>
      <c r="G33" s="329"/>
      <c r="H33" s="329"/>
      <c r="I33" s="329"/>
      <c r="J33" s="329"/>
      <c r="K33" s="329"/>
      <c r="L33" s="329"/>
      <c r="M33" s="329"/>
      <c r="N33" s="329"/>
    </row>
    <row r="34" spans="1:17" x14ac:dyDescent="0.25">
      <c r="A34" s="329"/>
      <c r="B34" s="329"/>
      <c r="C34" s="329"/>
      <c r="D34" s="329"/>
      <c r="E34" s="329"/>
      <c r="F34" s="329"/>
      <c r="G34" s="329"/>
      <c r="H34" s="329"/>
      <c r="I34" s="329"/>
      <c r="J34" s="329"/>
      <c r="K34" s="329"/>
      <c r="L34" s="329"/>
      <c r="M34" s="329"/>
      <c r="N34" s="329"/>
    </row>
    <row r="35" spans="1:17" x14ac:dyDescent="0.25">
      <c r="A35" s="329"/>
      <c r="B35" s="329"/>
      <c r="C35" s="329"/>
      <c r="D35" s="329"/>
      <c r="E35" s="329"/>
      <c r="F35" s="329"/>
      <c r="G35" s="329"/>
      <c r="H35" s="329"/>
      <c r="I35" s="329"/>
      <c r="J35" s="329"/>
      <c r="K35" s="329"/>
      <c r="L35" s="329"/>
      <c r="M35" s="329"/>
      <c r="N35" s="329"/>
    </row>
    <row r="36" spans="1:17" ht="15.75" customHeight="1" x14ac:dyDescent="0.25">
      <c r="B36" s="280"/>
      <c r="C36" s="280"/>
      <c r="D36" s="280"/>
      <c r="E36" s="280"/>
      <c r="F36" s="280"/>
      <c r="G36" s="280"/>
      <c r="H36" s="280"/>
      <c r="I36" s="280"/>
      <c r="J36" s="280"/>
      <c r="K36" s="280"/>
      <c r="L36" s="280"/>
      <c r="M36" s="280"/>
      <c r="N36" s="280"/>
    </row>
    <row r="37" spans="1:17" ht="15.75" customHeight="1" x14ac:dyDescent="0.25">
      <c r="A37" s="329" t="s">
        <v>594</v>
      </c>
      <c r="B37" s="329"/>
      <c r="C37" s="329"/>
      <c r="D37" s="329"/>
      <c r="E37" s="329"/>
      <c r="F37" s="329"/>
      <c r="G37" s="329"/>
      <c r="H37" s="329"/>
      <c r="I37" s="329"/>
      <c r="J37" s="341"/>
      <c r="K37" s="329"/>
      <c r="L37" s="329"/>
      <c r="M37" s="329"/>
      <c r="N37" s="329"/>
    </row>
    <row r="38" spans="1:17" ht="15.75" customHeight="1" x14ac:dyDescent="0.25">
      <c r="A38" s="329"/>
      <c r="B38" s="329"/>
      <c r="C38" s="329"/>
      <c r="D38" s="329"/>
      <c r="E38" s="329"/>
      <c r="F38" s="329"/>
      <c r="G38" s="329"/>
      <c r="H38" s="329"/>
      <c r="I38" s="329"/>
      <c r="J38" s="329"/>
      <c r="K38" s="329"/>
      <c r="L38" s="329"/>
      <c r="M38" s="329"/>
      <c r="N38" s="329"/>
    </row>
    <row r="40" spans="1:17" x14ac:dyDescent="0.25">
      <c r="A40" s="326" t="s">
        <v>595</v>
      </c>
      <c r="B40" s="326"/>
      <c r="C40" s="326"/>
      <c r="D40" s="326"/>
      <c r="E40" s="326"/>
      <c r="F40" s="326"/>
      <c r="G40" s="326"/>
      <c r="H40" s="326"/>
      <c r="I40" s="326"/>
      <c r="J40" s="326"/>
      <c r="K40" s="326"/>
      <c r="L40" s="326"/>
      <c r="M40" s="326"/>
      <c r="N40" s="326"/>
    </row>
    <row r="45" spans="1:17" x14ac:dyDescent="0.25">
      <c r="Q45" s="5"/>
    </row>
    <row r="47" spans="1:17" x14ac:dyDescent="0.25">
      <c r="O47" s="5"/>
    </row>
  </sheetData>
  <mergeCells count="6">
    <mergeCell ref="A40:N40"/>
    <mergeCell ref="A1:N1"/>
    <mergeCell ref="A3:N3"/>
    <mergeCell ref="A31:N31"/>
    <mergeCell ref="A33:N35"/>
    <mergeCell ref="A37:N38"/>
  </mergeCells>
  <pageMargins left="0.45" right="0.45" top="0.5" bottom="0.5" header="0.3" footer="0.3"/>
  <pageSetup scale="78"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FF957-B470-41E2-9AD2-FEF6C1E6859F}">
  <sheetPr>
    <pageSetUpPr fitToPage="1"/>
  </sheetPr>
  <dimension ref="A1:Q47"/>
  <sheetViews>
    <sheetView workbookViewId="0">
      <selection sqref="A1:N1"/>
    </sheetView>
  </sheetViews>
  <sheetFormatPr defaultRowHeight="15.75" x14ac:dyDescent="0.25"/>
  <cols>
    <col min="1" max="1" width="15" customWidth="1"/>
    <col min="2" max="3" width="10.5" customWidth="1"/>
    <col min="4" max="4" width="8.75" customWidth="1"/>
    <col min="5" max="5" width="2.875" customWidth="1"/>
    <col min="6" max="6" width="15" customWidth="1"/>
    <col min="7" max="8" width="10.5" customWidth="1"/>
    <col min="9" max="9" width="8.75" customWidth="1"/>
    <col min="10" max="10" width="2.875" customWidth="1"/>
    <col min="11" max="11" width="15" customWidth="1"/>
    <col min="12" max="13" width="10.5" customWidth="1"/>
    <col min="14" max="14" width="8.75" customWidth="1"/>
  </cols>
  <sheetData>
    <row r="1" spans="1:14" s="1" customFormat="1" ht="26.25" x14ac:dyDescent="0.4">
      <c r="A1" s="327" t="s">
        <v>596</v>
      </c>
      <c r="B1" s="327"/>
      <c r="C1" s="327"/>
      <c r="D1" s="327"/>
      <c r="E1" s="327"/>
      <c r="F1" s="327"/>
      <c r="G1" s="327"/>
      <c r="H1" s="327"/>
      <c r="I1" s="327"/>
      <c r="J1" s="327"/>
      <c r="K1" s="327"/>
      <c r="L1" s="327"/>
      <c r="M1" s="327"/>
      <c r="N1" s="327"/>
    </row>
    <row r="2" spans="1:14" ht="4.5" customHeight="1" x14ac:dyDescent="0.25">
      <c r="A2" s="2"/>
      <c r="B2" s="2"/>
      <c r="C2" s="2"/>
      <c r="D2" s="2"/>
      <c r="E2" s="2"/>
      <c r="F2" s="2"/>
      <c r="G2" s="2"/>
      <c r="H2" s="2"/>
      <c r="I2" s="2"/>
      <c r="J2" s="2"/>
    </row>
    <row r="3" spans="1:14" ht="18.75" x14ac:dyDescent="0.3">
      <c r="A3" s="328" t="s">
        <v>589</v>
      </c>
      <c r="B3" s="328"/>
      <c r="C3" s="328"/>
      <c r="D3" s="328"/>
      <c r="E3" s="328"/>
      <c r="F3" s="328"/>
      <c r="G3" s="328"/>
      <c r="H3" s="328"/>
      <c r="I3" s="328"/>
      <c r="J3" s="328"/>
      <c r="K3" s="328"/>
      <c r="L3" s="328"/>
      <c r="M3" s="328"/>
      <c r="N3" s="328"/>
    </row>
    <row r="5" spans="1:14" x14ac:dyDescent="0.25">
      <c r="A5" s="279" t="s">
        <v>213</v>
      </c>
      <c r="B5" s="4" t="s">
        <v>135</v>
      </c>
      <c r="C5" s="4" t="s">
        <v>147</v>
      </c>
      <c r="D5" s="4" t="s">
        <v>214</v>
      </c>
      <c r="F5" s="279" t="s">
        <v>213</v>
      </c>
      <c r="G5" s="4" t="s">
        <v>135</v>
      </c>
      <c r="H5" s="4" t="s">
        <v>147</v>
      </c>
      <c r="I5" s="4" t="s">
        <v>214</v>
      </c>
      <c r="K5" s="279" t="s">
        <v>213</v>
      </c>
      <c r="L5" s="4" t="s">
        <v>135</v>
      </c>
      <c r="M5" s="4" t="s">
        <v>147</v>
      </c>
      <c r="N5" s="4" t="s">
        <v>214</v>
      </c>
    </row>
    <row r="6" spans="1:14" x14ac:dyDescent="0.25">
      <c r="A6" t="s">
        <v>215</v>
      </c>
      <c r="B6" s="30">
        <v>16.899999999999999</v>
      </c>
      <c r="C6" s="30">
        <v>15.5</v>
      </c>
      <c r="D6" s="75">
        <v>-7.9601041174331644E-2</v>
      </c>
      <c r="F6" t="s">
        <v>216</v>
      </c>
      <c r="G6" s="30">
        <v>5.6</v>
      </c>
      <c r="H6" s="30">
        <v>5.0999999999999996</v>
      </c>
      <c r="I6" s="75">
        <v>-8.3805570160929155E-2</v>
      </c>
      <c r="K6" t="s">
        <v>217</v>
      </c>
      <c r="L6" s="30">
        <v>2.8</v>
      </c>
      <c r="M6" s="30">
        <v>2.7</v>
      </c>
      <c r="N6" s="75">
        <v>-4.2892674677985299E-2</v>
      </c>
    </row>
    <row r="7" spans="1:14" x14ac:dyDescent="0.25">
      <c r="A7" t="s">
        <v>218</v>
      </c>
      <c r="B7" s="30">
        <v>196.8</v>
      </c>
      <c r="C7" s="30">
        <v>194.9</v>
      </c>
      <c r="D7" s="75">
        <v>-9.5799502589559715E-3</v>
      </c>
      <c r="F7" t="s">
        <v>219</v>
      </c>
      <c r="G7" s="30">
        <v>36.1</v>
      </c>
      <c r="H7" s="30">
        <v>34.5</v>
      </c>
      <c r="I7" s="75">
        <v>-4.4853255657650526E-2</v>
      </c>
      <c r="K7" t="s">
        <v>220</v>
      </c>
      <c r="L7" s="30">
        <v>47.9</v>
      </c>
      <c r="M7" s="30">
        <v>47.8</v>
      </c>
      <c r="N7" s="75">
        <v>-1.9008049981376063E-3</v>
      </c>
    </row>
    <row r="8" spans="1:14" x14ac:dyDescent="0.25">
      <c r="A8" t="s">
        <v>221</v>
      </c>
      <c r="B8" s="30">
        <v>11.1</v>
      </c>
      <c r="C8" s="30">
        <v>10.4</v>
      </c>
      <c r="D8" s="75">
        <v>-6.044065837865642E-2</v>
      </c>
      <c r="F8" t="s">
        <v>222</v>
      </c>
      <c r="G8" s="30">
        <v>20.7</v>
      </c>
      <c r="H8" s="30">
        <v>19.3</v>
      </c>
      <c r="I8" s="75">
        <v>-6.8579130577876013E-2</v>
      </c>
      <c r="K8" t="s">
        <v>223</v>
      </c>
      <c r="L8" s="30">
        <v>13.2</v>
      </c>
      <c r="M8" s="30">
        <v>12.7</v>
      </c>
      <c r="N8" s="75">
        <v>-3.5876317715249795E-2</v>
      </c>
    </row>
    <row r="9" spans="1:14" x14ac:dyDescent="0.25">
      <c r="A9" t="s">
        <v>224</v>
      </c>
      <c r="B9" s="30">
        <v>26.7</v>
      </c>
      <c r="C9" s="30">
        <v>26.1</v>
      </c>
      <c r="D9" s="75">
        <v>-2.0118688722141065E-2</v>
      </c>
      <c r="F9" t="s">
        <v>225</v>
      </c>
      <c r="G9" s="30">
        <v>0.8</v>
      </c>
      <c r="H9" s="30">
        <v>0.7</v>
      </c>
      <c r="I9" s="75">
        <v>-2.3741259047831087E-2</v>
      </c>
      <c r="K9" t="s">
        <v>226</v>
      </c>
      <c r="L9" s="30">
        <v>7.4</v>
      </c>
      <c r="M9" s="30">
        <v>7.8</v>
      </c>
      <c r="N9" s="75">
        <v>5.7183552841910901E-2</v>
      </c>
    </row>
    <row r="10" spans="1:14" x14ac:dyDescent="0.25">
      <c r="A10" t="s">
        <v>227</v>
      </c>
      <c r="B10" s="30">
        <v>8.3000000000000007</v>
      </c>
      <c r="C10" s="30">
        <v>8.1</v>
      </c>
      <c r="D10" s="75">
        <v>-1.7269943765266249E-2</v>
      </c>
      <c r="F10" t="s">
        <v>228</v>
      </c>
      <c r="G10" s="30">
        <v>23.6</v>
      </c>
      <c r="H10" s="30">
        <v>22.4</v>
      </c>
      <c r="I10" s="75">
        <v>-5.3392371756248891E-2</v>
      </c>
      <c r="K10" t="s">
        <v>229</v>
      </c>
      <c r="L10" s="30">
        <v>190.5</v>
      </c>
      <c r="M10" s="30">
        <v>185</v>
      </c>
      <c r="N10" s="75">
        <v>-2.8735118794628867E-2</v>
      </c>
    </row>
    <row r="11" spans="1:14" x14ac:dyDescent="0.25">
      <c r="A11" t="s">
        <v>230</v>
      </c>
      <c r="B11" s="30">
        <v>62.3</v>
      </c>
      <c r="C11" s="30">
        <v>60.7</v>
      </c>
      <c r="D11" s="75">
        <v>-2.5469099158503261E-2</v>
      </c>
      <c r="F11" t="s">
        <v>231</v>
      </c>
      <c r="G11" s="30">
        <v>2.4</v>
      </c>
      <c r="H11" s="30">
        <v>2.2999999999999998</v>
      </c>
      <c r="I11" s="75">
        <v>-6.1798441713590835E-2</v>
      </c>
      <c r="K11" t="s">
        <v>232</v>
      </c>
      <c r="L11" s="30">
        <v>11.2</v>
      </c>
      <c r="M11" s="30">
        <v>11.2</v>
      </c>
      <c r="N11" s="75">
        <v>4.0234610613807398E-3</v>
      </c>
    </row>
    <row r="12" spans="1:14" x14ac:dyDescent="0.25">
      <c r="A12" t="s">
        <v>233</v>
      </c>
      <c r="B12" s="30">
        <v>18.899999999999999</v>
      </c>
      <c r="C12" s="30">
        <v>17.7</v>
      </c>
      <c r="D12" s="75">
        <v>-6.2763429990924324E-2</v>
      </c>
      <c r="F12" t="s">
        <v>234</v>
      </c>
      <c r="G12" s="30">
        <v>5.8</v>
      </c>
      <c r="H12" s="30">
        <v>5.7</v>
      </c>
      <c r="I12" s="75">
        <v>-9.8332039274451333E-3</v>
      </c>
      <c r="K12" t="s">
        <v>235</v>
      </c>
      <c r="L12" s="30">
        <v>2.8</v>
      </c>
      <c r="M12" s="30">
        <v>2.7</v>
      </c>
      <c r="N12" s="75">
        <v>-4.6616055464090422E-2</v>
      </c>
    </row>
    <row r="13" spans="1:14" x14ac:dyDescent="0.25">
      <c r="A13" t="s">
        <v>236</v>
      </c>
      <c r="B13" s="30">
        <v>10.1</v>
      </c>
      <c r="C13" s="30">
        <v>10.1</v>
      </c>
      <c r="D13" s="75">
        <v>4.2974257102990077E-3</v>
      </c>
      <c r="F13" t="s">
        <v>237</v>
      </c>
      <c r="G13" s="30">
        <v>6.6</v>
      </c>
      <c r="H13" s="30">
        <v>6</v>
      </c>
      <c r="I13" s="75">
        <v>-9.3473317425720515E-2</v>
      </c>
      <c r="K13" t="s">
        <v>238</v>
      </c>
      <c r="L13" s="30">
        <v>21.8</v>
      </c>
      <c r="M13" s="30">
        <v>20.6</v>
      </c>
      <c r="N13" s="75">
        <v>-5.4936860778952323E-2</v>
      </c>
    </row>
    <row r="14" spans="1:14" x14ac:dyDescent="0.25">
      <c r="A14" t="s">
        <v>239</v>
      </c>
      <c r="B14" s="30">
        <v>106.4</v>
      </c>
      <c r="C14" s="30">
        <v>112.4</v>
      </c>
      <c r="D14" s="75">
        <v>5.6397019797695069E-2</v>
      </c>
      <c r="F14" t="s">
        <v>240</v>
      </c>
      <c r="G14" s="30">
        <v>11.3</v>
      </c>
      <c r="H14" s="30">
        <v>11.2</v>
      </c>
      <c r="I14" s="75">
        <v>-1.0965603127373047E-2</v>
      </c>
      <c r="K14" t="s">
        <v>241</v>
      </c>
      <c r="L14" s="30">
        <v>5.8</v>
      </c>
      <c r="M14" s="30">
        <v>5.7</v>
      </c>
      <c r="N14" s="75">
        <v>-2.1168026514705729E-2</v>
      </c>
    </row>
    <row r="15" spans="1:14" x14ac:dyDescent="0.25">
      <c r="A15" t="s">
        <v>242</v>
      </c>
      <c r="B15" s="30">
        <v>35.6</v>
      </c>
      <c r="C15" s="30">
        <v>35.700000000000003</v>
      </c>
      <c r="D15" s="75">
        <v>2.7910016419481209E-3</v>
      </c>
      <c r="F15" t="s">
        <v>243</v>
      </c>
      <c r="G15" s="30">
        <v>7</v>
      </c>
      <c r="H15" s="30">
        <v>6.7</v>
      </c>
      <c r="I15" s="75">
        <v>-4.477452270818183E-2</v>
      </c>
      <c r="K15" t="s">
        <v>244</v>
      </c>
      <c r="L15" s="30">
        <v>12</v>
      </c>
      <c r="M15" s="30">
        <v>11.3</v>
      </c>
      <c r="N15" s="75">
        <v>-5.2657965698603149E-2</v>
      </c>
    </row>
    <row r="16" spans="1:14" x14ac:dyDescent="0.25">
      <c r="A16" t="s">
        <v>245</v>
      </c>
      <c r="B16" s="30">
        <v>20.2</v>
      </c>
      <c r="C16" s="30">
        <v>18.3</v>
      </c>
      <c r="D16" s="75">
        <v>-9.5068488693256792E-2</v>
      </c>
      <c r="F16" t="s">
        <v>246</v>
      </c>
      <c r="G16" s="30">
        <v>3.6</v>
      </c>
      <c r="H16" s="30">
        <v>3.4</v>
      </c>
      <c r="I16" s="75">
        <v>-4.0101975100930054E-2</v>
      </c>
      <c r="K16" t="s">
        <v>247</v>
      </c>
      <c r="L16" s="30">
        <v>1.1000000000000001</v>
      </c>
      <c r="M16" s="30">
        <v>1.1000000000000001</v>
      </c>
      <c r="N16" s="75">
        <v>-4.645722751402348E-2</v>
      </c>
    </row>
    <row r="17" spans="1:14" x14ac:dyDescent="0.25">
      <c r="A17" t="s">
        <v>248</v>
      </c>
      <c r="B17" s="30">
        <v>0.7</v>
      </c>
      <c r="C17" s="30">
        <v>0.7</v>
      </c>
      <c r="D17" s="75">
        <v>-1.0133628654784399E-2</v>
      </c>
      <c r="F17" t="s">
        <v>249</v>
      </c>
      <c r="G17" s="30">
        <v>31.7</v>
      </c>
      <c r="H17" s="30">
        <v>31.7</v>
      </c>
      <c r="I17" s="75">
        <v>2.2796374486033777E-4</v>
      </c>
      <c r="K17" t="s">
        <v>250</v>
      </c>
      <c r="L17" s="30">
        <v>7.6</v>
      </c>
      <c r="M17" s="30">
        <v>8.1</v>
      </c>
      <c r="N17" s="75">
        <v>5.8687971805683636E-2</v>
      </c>
    </row>
    <row r="18" spans="1:14" x14ac:dyDescent="0.25">
      <c r="A18" t="s">
        <v>251</v>
      </c>
      <c r="B18" s="30">
        <v>10.6</v>
      </c>
      <c r="C18" s="30">
        <v>10.199999999999999</v>
      </c>
      <c r="D18" s="75">
        <v>-3.3326467023083173E-2</v>
      </c>
      <c r="F18" t="s">
        <v>252</v>
      </c>
      <c r="G18" s="30">
        <v>78.7</v>
      </c>
      <c r="H18" s="30">
        <v>77.400000000000006</v>
      </c>
      <c r="I18" s="75">
        <v>-1.5957187215728141E-2</v>
      </c>
      <c r="K18" t="s">
        <v>253</v>
      </c>
      <c r="L18" s="30">
        <v>6.9</v>
      </c>
      <c r="M18" s="30">
        <v>6.7</v>
      </c>
      <c r="N18" s="75">
        <v>-2.9301040556034552E-2</v>
      </c>
    </row>
    <row r="19" spans="1:14" x14ac:dyDescent="0.25">
      <c r="A19" t="s">
        <v>254</v>
      </c>
      <c r="B19" s="30">
        <v>18.2</v>
      </c>
      <c r="C19" s="30">
        <v>18.399999999999999</v>
      </c>
      <c r="D19" s="75">
        <v>9.7970956376867147E-3</v>
      </c>
      <c r="F19" t="s">
        <v>255</v>
      </c>
      <c r="G19" s="30">
        <v>12.9</v>
      </c>
      <c r="H19" s="30">
        <v>12.4</v>
      </c>
      <c r="I19" s="75">
        <v>-3.756963153621995E-2</v>
      </c>
      <c r="K19" t="s">
        <v>256</v>
      </c>
      <c r="L19" s="30">
        <v>5.6</v>
      </c>
      <c r="M19" s="30">
        <v>5.3</v>
      </c>
      <c r="N19" s="75">
        <v>-4.073631038533243E-2</v>
      </c>
    </row>
    <row r="20" spans="1:14" x14ac:dyDescent="0.25">
      <c r="A20" t="s">
        <v>257</v>
      </c>
      <c r="B20" s="30">
        <v>85.6</v>
      </c>
      <c r="C20" s="30">
        <v>93.8</v>
      </c>
      <c r="D20" s="75">
        <v>9.6138968743654463E-2</v>
      </c>
      <c r="F20" t="s">
        <v>258</v>
      </c>
      <c r="G20" s="30">
        <v>21.7</v>
      </c>
      <c r="H20" s="30">
        <v>21.4</v>
      </c>
      <c r="I20" s="75">
        <v>-1.4746805566141052E-2</v>
      </c>
      <c r="K20" t="s">
        <v>259</v>
      </c>
      <c r="L20" s="30">
        <v>7.7</v>
      </c>
      <c r="M20" s="30">
        <v>7.2</v>
      </c>
      <c r="N20" s="75">
        <v>-5.9808687540416905E-2</v>
      </c>
    </row>
    <row r="21" spans="1:14" x14ac:dyDescent="0.25">
      <c r="A21" t="s">
        <v>260</v>
      </c>
      <c r="B21" s="30">
        <v>5.9</v>
      </c>
      <c r="C21" s="30">
        <v>5.7</v>
      </c>
      <c r="D21" s="75">
        <v>-2.8828713736775313E-2</v>
      </c>
      <c r="F21" t="s">
        <v>261</v>
      </c>
      <c r="G21" s="30">
        <v>55.8</v>
      </c>
      <c r="H21" s="30">
        <v>54.7</v>
      </c>
      <c r="I21" s="75">
        <v>-1.9494898945394912E-2</v>
      </c>
      <c r="K21" t="s">
        <v>262</v>
      </c>
      <c r="L21" s="30">
        <v>5.8</v>
      </c>
      <c r="M21" s="30">
        <v>5.6</v>
      </c>
      <c r="N21" s="75">
        <v>-3.1782566747472374E-2</v>
      </c>
    </row>
    <row r="22" spans="1:14" x14ac:dyDescent="0.25">
      <c r="A22" t="s">
        <v>263</v>
      </c>
      <c r="B22" s="30">
        <v>12.5</v>
      </c>
      <c r="C22" s="30">
        <v>11.9</v>
      </c>
      <c r="D22" s="75">
        <v>-4.9827956425018805E-2</v>
      </c>
      <c r="F22" t="s">
        <v>264</v>
      </c>
      <c r="G22" s="30">
        <v>48</v>
      </c>
      <c r="H22" s="30">
        <v>46.5</v>
      </c>
      <c r="I22" s="75">
        <v>-3.0626464293013411E-2</v>
      </c>
      <c r="K22" t="s">
        <v>265</v>
      </c>
      <c r="L22" s="30">
        <v>38.4</v>
      </c>
      <c r="M22" s="30">
        <v>37.9</v>
      </c>
      <c r="N22" s="75">
        <v>-1.0968194910175422E-2</v>
      </c>
    </row>
    <row r="23" spans="1:14" x14ac:dyDescent="0.25">
      <c r="A23" t="s">
        <v>266</v>
      </c>
      <c r="B23" s="30">
        <v>5.8</v>
      </c>
      <c r="C23" s="30">
        <v>5.5</v>
      </c>
      <c r="D23" s="75">
        <v>-6.5636337702604464E-2</v>
      </c>
      <c r="F23" t="s">
        <v>267</v>
      </c>
      <c r="G23" s="30">
        <v>17.3</v>
      </c>
      <c r="H23" s="30">
        <v>16.100000000000001</v>
      </c>
      <c r="I23" s="75">
        <v>-7.1353156527560357E-2</v>
      </c>
      <c r="K23" t="s">
        <v>268</v>
      </c>
      <c r="L23" s="30">
        <v>9.6999999999999993</v>
      </c>
      <c r="M23" s="30">
        <v>9.6999999999999993</v>
      </c>
      <c r="N23" s="75">
        <v>-5.5670625768772242E-3</v>
      </c>
    </row>
    <row r="24" spans="1:14" x14ac:dyDescent="0.25">
      <c r="A24" t="s">
        <v>269</v>
      </c>
      <c r="B24" s="30">
        <v>10</v>
      </c>
      <c r="C24" s="30">
        <v>9.1999999999999993</v>
      </c>
      <c r="D24" s="75">
        <v>-7.4631323758238888E-2</v>
      </c>
      <c r="F24" t="s">
        <v>270</v>
      </c>
      <c r="G24" s="30">
        <v>6.2</v>
      </c>
      <c r="H24" s="30">
        <v>6.1</v>
      </c>
      <c r="I24" s="75">
        <v>-1.1688102093334596E-2</v>
      </c>
      <c r="K24" t="s">
        <v>271</v>
      </c>
      <c r="L24" s="30">
        <v>59.6</v>
      </c>
      <c r="M24" s="30">
        <v>57.6</v>
      </c>
      <c r="N24" s="75">
        <v>-3.3487918233264358E-2</v>
      </c>
    </row>
    <row r="25" spans="1:14" x14ac:dyDescent="0.25">
      <c r="A25" t="s">
        <v>272</v>
      </c>
      <c r="B25" s="30">
        <v>11.9</v>
      </c>
      <c r="C25" s="30">
        <v>11.1</v>
      </c>
      <c r="D25" s="75">
        <v>-6.7563680807267712E-2</v>
      </c>
      <c r="F25" t="s">
        <v>273</v>
      </c>
      <c r="G25" s="30">
        <v>15.7</v>
      </c>
      <c r="H25" s="30">
        <v>15.4</v>
      </c>
      <c r="I25" s="75">
        <v>-2.0780413844366019E-2</v>
      </c>
      <c r="K25" t="s">
        <v>274</v>
      </c>
      <c r="L25" s="30">
        <v>4.9000000000000004</v>
      </c>
      <c r="M25" s="30">
        <v>5.0999999999999996</v>
      </c>
      <c r="N25" s="75">
        <v>3.784570762553674E-2</v>
      </c>
    </row>
    <row r="26" spans="1:14" x14ac:dyDescent="0.25">
      <c r="A26" t="s">
        <v>275</v>
      </c>
      <c r="B26" s="30">
        <v>40.4</v>
      </c>
      <c r="C26" s="30">
        <v>40</v>
      </c>
      <c r="D26" s="75">
        <v>-1.1419487711925469E-2</v>
      </c>
      <c r="F26" t="s">
        <v>276</v>
      </c>
      <c r="G26" s="30">
        <v>6.5</v>
      </c>
      <c r="H26" s="30">
        <v>6.4</v>
      </c>
      <c r="I26" s="75">
        <v>-2.446395930749834E-2</v>
      </c>
      <c r="K26" t="s">
        <v>277</v>
      </c>
      <c r="L26" s="30">
        <v>74.5</v>
      </c>
      <c r="M26" s="30">
        <v>72.5</v>
      </c>
      <c r="N26" s="75">
        <v>-2.7949570007132718E-2</v>
      </c>
    </row>
    <row r="27" spans="1:14" x14ac:dyDescent="0.25">
      <c r="A27" t="s">
        <v>278</v>
      </c>
      <c r="B27" s="30">
        <v>43.1</v>
      </c>
      <c r="C27" s="30">
        <v>42.1</v>
      </c>
      <c r="D27" s="75">
        <v>-2.1893953418787304E-2</v>
      </c>
      <c r="F27" t="s">
        <v>279</v>
      </c>
      <c r="G27" s="30">
        <v>29.5</v>
      </c>
      <c r="H27" s="30">
        <v>29.1</v>
      </c>
      <c r="I27" s="75">
        <v>-1.5051994048832174E-2</v>
      </c>
      <c r="K27" t="s">
        <v>597</v>
      </c>
      <c r="L27" s="30">
        <v>1.7</v>
      </c>
      <c r="M27" s="30">
        <v>5.2</v>
      </c>
      <c r="N27" s="75">
        <v>2.0150157079943103</v>
      </c>
    </row>
    <row r="28" spans="1:14" x14ac:dyDescent="0.25">
      <c r="A28" t="s">
        <v>280</v>
      </c>
      <c r="B28" s="30">
        <v>75.5</v>
      </c>
      <c r="C28" s="30">
        <v>78.599999999999994</v>
      </c>
      <c r="D28" s="75">
        <v>4.1567766222370128E-2</v>
      </c>
      <c r="F28" t="s">
        <v>281</v>
      </c>
      <c r="G28" s="30">
        <v>130.69999999999999</v>
      </c>
      <c r="H28" s="30">
        <v>141.9</v>
      </c>
      <c r="I28" s="75">
        <v>8.6223999060514922E-2</v>
      </c>
      <c r="K28" s="80" t="s">
        <v>68</v>
      </c>
      <c r="L28" s="76">
        <v>1950.4</v>
      </c>
      <c r="M28" s="76">
        <v>1943.2</v>
      </c>
      <c r="N28" s="103">
        <v>-3.6991559831254239E-3</v>
      </c>
    </row>
    <row r="29" spans="1:14" x14ac:dyDescent="0.25">
      <c r="B29" s="77"/>
      <c r="C29" s="77"/>
      <c r="D29" s="75"/>
      <c r="G29" s="77"/>
      <c r="H29" s="77"/>
      <c r="I29" s="75"/>
      <c r="L29" s="76"/>
      <c r="M29" s="76"/>
      <c r="N29" s="103"/>
    </row>
    <row r="30" spans="1:14" x14ac:dyDescent="0.25">
      <c r="A30" s="330" t="s">
        <v>326</v>
      </c>
      <c r="B30" s="330"/>
      <c r="C30" s="330"/>
      <c r="D30" s="330"/>
      <c r="E30" s="330"/>
      <c r="F30" s="330"/>
      <c r="G30" s="330"/>
      <c r="H30" s="330"/>
      <c r="I30" s="330"/>
      <c r="J30" s="330"/>
      <c r="K30" s="330"/>
      <c r="L30" s="330"/>
      <c r="M30" s="330"/>
      <c r="N30" s="330"/>
    </row>
    <row r="31" spans="1:14" x14ac:dyDescent="0.25">
      <c r="A31" s="279"/>
      <c r="B31" s="279"/>
      <c r="C31" s="279"/>
      <c r="D31" s="279"/>
      <c r="E31" s="279"/>
      <c r="F31" s="279"/>
      <c r="G31" s="279"/>
      <c r="H31" s="279"/>
      <c r="I31" s="279"/>
      <c r="J31" s="279"/>
      <c r="K31" s="279"/>
      <c r="L31" s="279"/>
      <c r="M31" s="279"/>
      <c r="N31" s="279"/>
    </row>
    <row r="32" spans="1:14" ht="15.75" customHeight="1" x14ac:dyDescent="0.25">
      <c r="A32" s="329" t="s">
        <v>598</v>
      </c>
      <c r="B32" s="329"/>
      <c r="C32" s="329"/>
      <c r="D32" s="329"/>
      <c r="E32" s="329"/>
      <c r="F32" s="329"/>
      <c r="G32" s="329"/>
      <c r="H32" s="329"/>
      <c r="I32" s="329"/>
      <c r="J32" s="329"/>
      <c r="K32" s="329"/>
      <c r="L32" s="329"/>
      <c r="M32" s="329"/>
      <c r="N32" s="329"/>
    </row>
    <row r="33" spans="1:17" x14ac:dyDescent="0.25">
      <c r="A33" s="329"/>
      <c r="B33" s="329"/>
      <c r="C33" s="329"/>
      <c r="D33" s="329"/>
      <c r="E33" s="329"/>
      <c r="F33" s="329"/>
      <c r="G33" s="329"/>
      <c r="H33" s="329"/>
      <c r="I33" s="329"/>
      <c r="J33" s="329"/>
      <c r="K33" s="329"/>
      <c r="L33" s="329"/>
      <c r="M33" s="329"/>
      <c r="N33" s="329"/>
    </row>
    <row r="34" spans="1:17" x14ac:dyDescent="0.25">
      <c r="A34" s="280"/>
      <c r="B34" s="280"/>
      <c r="C34" s="280"/>
      <c r="D34" s="280"/>
      <c r="E34" s="280"/>
      <c r="F34" s="280"/>
      <c r="G34" s="280"/>
      <c r="H34" s="280"/>
      <c r="I34" s="280"/>
      <c r="J34" s="280"/>
      <c r="K34" s="280"/>
      <c r="L34" s="280"/>
      <c r="M34" s="280"/>
      <c r="N34" s="280"/>
    </row>
    <row r="35" spans="1:17" ht="15.75" customHeight="1" x14ac:dyDescent="0.25">
      <c r="A35" s="326" t="s">
        <v>599</v>
      </c>
      <c r="B35" s="326"/>
      <c r="C35" s="326"/>
      <c r="D35" s="326"/>
      <c r="E35" s="326"/>
      <c r="F35" s="326"/>
      <c r="G35" s="326"/>
      <c r="H35" s="326"/>
      <c r="I35" s="326"/>
      <c r="J35" s="326"/>
      <c r="K35" s="326"/>
      <c r="L35" s="326"/>
      <c r="M35" s="326"/>
      <c r="N35" s="326"/>
    </row>
    <row r="36" spans="1:17" ht="15.75" customHeight="1" x14ac:dyDescent="0.25">
      <c r="A36" s="280"/>
      <c r="B36" s="280"/>
      <c r="C36" s="280"/>
      <c r="D36" s="280"/>
      <c r="E36" s="280"/>
      <c r="F36" s="280"/>
      <c r="G36" s="280"/>
      <c r="H36" s="280"/>
      <c r="I36" s="280"/>
      <c r="J36" s="280"/>
      <c r="K36" s="280"/>
      <c r="L36" s="280"/>
      <c r="M36" s="280"/>
      <c r="N36" s="280"/>
    </row>
    <row r="37" spans="1:17" ht="15.75" customHeight="1" x14ac:dyDescent="0.25">
      <c r="A37" s="280"/>
      <c r="B37" s="280"/>
      <c r="C37" s="280"/>
      <c r="D37" s="280"/>
      <c r="E37" s="280"/>
      <c r="F37" s="280"/>
      <c r="G37" s="280"/>
      <c r="H37" s="280"/>
      <c r="I37" s="280"/>
      <c r="J37" s="325"/>
      <c r="K37" s="280"/>
      <c r="L37" s="280"/>
      <c r="M37" s="280"/>
      <c r="N37" s="280"/>
    </row>
    <row r="45" spans="1:17" x14ac:dyDescent="0.25">
      <c r="Q45" s="5"/>
    </row>
    <row r="47" spans="1:17" x14ac:dyDescent="0.25">
      <c r="O47" s="5"/>
    </row>
  </sheetData>
  <mergeCells count="5">
    <mergeCell ref="A1:N1"/>
    <mergeCell ref="A3:N3"/>
    <mergeCell ref="A30:N30"/>
    <mergeCell ref="A32:N33"/>
    <mergeCell ref="A35:N35"/>
  </mergeCells>
  <pageMargins left="0.45" right="0.45" top="0.5" bottom="0.5" header="0.3" footer="0.3"/>
  <pageSetup scale="78"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9CD74-1360-4357-8499-4AF82C5D321B}">
  <sheetPr>
    <pageSetUpPr fitToPage="1"/>
  </sheetPr>
  <dimension ref="A1:J40"/>
  <sheetViews>
    <sheetView zoomScaleNormal="100" workbookViewId="0">
      <selection sqref="A1:G1"/>
    </sheetView>
  </sheetViews>
  <sheetFormatPr defaultColWidth="9" defaultRowHeight="15.75" x14ac:dyDescent="0.25"/>
  <cols>
    <col min="1" max="1" width="81.5" style="209" customWidth="1"/>
    <col min="2" max="2" width="7.5" style="209" customWidth="1"/>
    <col min="3" max="3" width="11" style="209" customWidth="1"/>
    <col min="4" max="7" width="10" style="209" customWidth="1"/>
    <col min="8" max="9" width="9" style="209"/>
    <col min="10" max="10" width="14.375" style="209" bestFit="1" customWidth="1"/>
    <col min="11" max="16384" width="9" style="209"/>
  </cols>
  <sheetData>
    <row r="1" spans="1:10" s="207" customFormat="1" ht="26.25" x14ac:dyDescent="0.4">
      <c r="A1" s="343" t="s">
        <v>498</v>
      </c>
      <c r="B1" s="343"/>
      <c r="C1" s="343"/>
      <c r="D1" s="343"/>
      <c r="E1" s="343"/>
      <c r="F1" s="343"/>
      <c r="G1" s="343"/>
    </row>
    <row r="2" spans="1:10" ht="4.5" customHeight="1" x14ac:dyDescent="0.25">
      <c r="A2" s="208"/>
      <c r="B2" s="208"/>
    </row>
    <row r="3" spans="1:10" ht="18.75" customHeight="1" x14ac:dyDescent="0.3">
      <c r="A3" s="344" t="s">
        <v>600</v>
      </c>
      <c r="B3" s="344"/>
      <c r="C3" s="344"/>
      <c r="D3" s="344"/>
      <c r="E3" s="344"/>
      <c r="F3" s="344"/>
      <c r="G3" s="344"/>
    </row>
    <row r="5" spans="1:10" x14ac:dyDescent="0.25">
      <c r="C5" s="276" t="s">
        <v>114</v>
      </c>
      <c r="D5" s="210" t="s">
        <v>601</v>
      </c>
      <c r="E5" s="210" t="s">
        <v>602</v>
      </c>
      <c r="F5" s="210" t="s">
        <v>603</v>
      </c>
      <c r="G5" s="210" t="s">
        <v>101</v>
      </c>
    </row>
    <row r="6" spans="1:10" x14ac:dyDescent="0.25">
      <c r="C6" s="209" t="s">
        <v>117</v>
      </c>
      <c r="D6" s="211">
        <v>40.290999999999997</v>
      </c>
      <c r="E6" s="211">
        <v>75</v>
      </c>
      <c r="F6" s="211">
        <v>0</v>
      </c>
      <c r="G6" s="211">
        <v>0</v>
      </c>
    </row>
    <row r="7" spans="1:10" x14ac:dyDescent="0.25">
      <c r="C7" s="209" t="s">
        <v>118</v>
      </c>
      <c r="D7" s="211">
        <v>74.397000000000006</v>
      </c>
      <c r="E7" s="211">
        <v>75</v>
      </c>
      <c r="F7" s="211">
        <v>0</v>
      </c>
      <c r="G7" s="211">
        <v>0</v>
      </c>
    </row>
    <row r="8" spans="1:10" x14ac:dyDescent="0.25">
      <c r="C8" s="209" t="s">
        <v>119</v>
      </c>
      <c r="D8" s="211">
        <v>77.335999999999999</v>
      </c>
      <c r="E8" s="211">
        <v>75</v>
      </c>
      <c r="F8" s="211">
        <v>0</v>
      </c>
      <c r="G8" s="211">
        <v>0</v>
      </c>
    </row>
    <row r="9" spans="1:10" x14ac:dyDescent="0.25">
      <c r="C9" s="209" t="s">
        <v>120</v>
      </c>
      <c r="D9" s="211">
        <v>79.561000000000007</v>
      </c>
      <c r="E9" s="211">
        <v>75</v>
      </c>
      <c r="F9" s="211">
        <v>0</v>
      </c>
      <c r="G9" s="211">
        <v>0</v>
      </c>
    </row>
    <row r="10" spans="1:10" x14ac:dyDescent="0.25">
      <c r="C10" s="209" t="s">
        <v>121</v>
      </c>
      <c r="D10" s="211">
        <v>82.537999999999997</v>
      </c>
      <c r="E10" s="211">
        <v>75</v>
      </c>
      <c r="F10" s="211">
        <v>0</v>
      </c>
      <c r="G10" s="211">
        <v>0</v>
      </c>
    </row>
    <row r="11" spans="1:10" x14ac:dyDescent="0.25">
      <c r="C11" s="209" t="s">
        <v>122</v>
      </c>
      <c r="D11" s="211">
        <v>85.230999999999995</v>
      </c>
      <c r="E11" s="211">
        <v>396</v>
      </c>
      <c r="F11" s="211">
        <v>0</v>
      </c>
      <c r="G11" s="211">
        <v>0</v>
      </c>
    </row>
    <row r="12" spans="1:10" x14ac:dyDescent="0.25">
      <c r="C12" s="209" t="s">
        <v>123</v>
      </c>
      <c r="D12" s="211">
        <v>81.792418160000011</v>
      </c>
      <c r="E12" s="211">
        <v>380.02813091000002</v>
      </c>
      <c r="F12" s="211">
        <v>0</v>
      </c>
      <c r="G12" s="211">
        <v>0</v>
      </c>
    </row>
    <row r="13" spans="1:10" x14ac:dyDescent="0.25">
      <c r="C13" s="209" t="s">
        <v>124</v>
      </c>
      <c r="D13" s="211">
        <v>79.293573730000006</v>
      </c>
      <c r="E13" s="211">
        <v>368.41786682999998</v>
      </c>
      <c r="F13" s="211">
        <v>0</v>
      </c>
      <c r="G13" s="211">
        <v>0</v>
      </c>
      <c r="J13" s="106"/>
    </row>
    <row r="14" spans="1:10" x14ac:dyDescent="0.25">
      <c r="C14" s="209" t="s">
        <v>125</v>
      </c>
      <c r="D14" s="211">
        <v>83.677000000000007</v>
      </c>
      <c r="E14" s="211">
        <v>388.8</v>
      </c>
      <c r="F14" s="211">
        <v>0</v>
      </c>
      <c r="G14" s="211">
        <v>0</v>
      </c>
      <c r="J14" s="106"/>
    </row>
    <row r="15" spans="1:10" x14ac:dyDescent="0.25">
      <c r="C15" s="209" t="s">
        <v>126</v>
      </c>
      <c r="D15" s="211">
        <v>90.028060960000005</v>
      </c>
      <c r="E15" s="211">
        <v>418.29299819000005</v>
      </c>
      <c r="F15" s="211">
        <v>0</v>
      </c>
      <c r="G15" s="211">
        <v>0</v>
      </c>
      <c r="J15" s="106"/>
    </row>
    <row r="16" spans="1:10" x14ac:dyDescent="0.25">
      <c r="C16" s="209" t="s">
        <v>127</v>
      </c>
      <c r="D16" s="211">
        <v>88.752868039999996</v>
      </c>
      <c r="E16" s="211">
        <v>412.36812973000002</v>
      </c>
      <c r="F16" s="211">
        <v>0</v>
      </c>
      <c r="G16" s="211">
        <v>0</v>
      </c>
      <c r="J16" s="314"/>
    </row>
    <row r="17" spans="1:7" x14ac:dyDescent="0.25">
      <c r="C17" s="209" t="s">
        <v>128</v>
      </c>
      <c r="D17" s="211">
        <v>90.504842930000009</v>
      </c>
      <c r="E17" s="211">
        <v>420.50824374000007</v>
      </c>
      <c r="F17" s="211">
        <v>0</v>
      </c>
      <c r="G17" s="211">
        <v>0</v>
      </c>
    </row>
    <row r="18" spans="1:7" x14ac:dyDescent="0.25">
      <c r="C18" s="209" t="s">
        <v>129</v>
      </c>
      <c r="D18" s="211">
        <v>94.58944765999999</v>
      </c>
      <c r="E18" s="211">
        <v>439.48634570000002</v>
      </c>
      <c r="F18" s="211">
        <v>0</v>
      </c>
      <c r="G18" s="211">
        <v>0</v>
      </c>
    </row>
    <row r="19" spans="1:7" x14ac:dyDescent="0.25">
      <c r="C19" s="209" t="s">
        <v>130</v>
      </c>
      <c r="D19" s="211">
        <v>98.099745999999996</v>
      </c>
      <c r="E19" s="211">
        <v>455.79607099999998</v>
      </c>
      <c r="F19" s="211">
        <v>0</v>
      </c>
      <c r="G19" s="211">
        <v>0</v>
      </c>
    </row>
    <row r="20" spans="1:7" x14ac:dyDescent="0.25">
      <c r="C20" s="209" t="s">
        <v>131</v>
      </c>
      <c r="D20" s="211">
        <v>100.28390609</v>
      </c>
      <c r="E20" s="211">
        <v>465.94423083999999</v>
      </c>
      <c r="F20" s="211">
        <v>95.346999999999994</v>
      </c>
      <c r="G20" s="211">
        <v>0.7</v>
      </c>
    </row>
    <row r="21" spans="1:7" x14ac:dyDescent="0.25">
      <c r="C21" s="209" t="s">
        <v>132</v>
      </c>
      <c r="D21" s="211">
        <v>105.41318422000001</v>
      </c>
      <c r="E21" s="211">
        <v>489.77614690000001</v>
      </c>
      <c r="F21" s="211">
        <v>126.23128819</v>
      </c>
      <c r="G21" s="211">
        <v>0.34370994999999999</v>
      </c>
    </row>
    <row r="22" spans="1:7" x14ac:dyDescent="0.25">
      <c r="C22" s="209" t="s">
        <v>133</v>
      </c>
      <c r="D22" s="211">
        <v>112.4081101</v>
      </c>
      <c r="E22" s="211">
        <v>522.27632870000002</v>
      </c>
      <c r="F22" s="211">
        <v>142.01051419000001</v>
      </c>
      <c r="G22" s="211">
        <v>0.46124011999999998</v>
      </c>
    </row>
    <row r="23" spans="1:7" x14ac:dyDescent="0.25">
      <c r="C23" s="209" t="s">
        <v>134</v>
      </c>
      <c r="D23" s="211">
        <v>111.10231182000001</v>
      </c>
      <c r="E23" s="211">
        <v>516.20926167000005</v>
      </c>
      <c r="F23" s="211">
        <v>156.58329301000001</v>
      </c>
      <c r="G23" s="211">
        <v>116.03646021</v>
      </c>
    </row>
    <row r="24" spans="1:7" x14ac:dyDescent="0.25">
      <c r="C24" s="209" t="s">
        <v>135</v>
      </c>
      <c r="D24" s="211">
        <v>127.41872453000001</v>
      </c>
      <c r="E24" s="211">
        <v>592.01941705000002</v>
      </c>
      <c r="F24" s="211">
        <v>154.13428064999999</v>
      </c>
      <c r="G24" s="211">
        <v>0.69934667000000006</v>
      </c>
    </row>
    <row r="25" spans="1:7" x14ac:dyDescent="0.25">
      <c r="C25" s="209" t="s">
        <v>147</v>
      </c>
      <c r="D25" s="211">
        <v>140.66879211</v>
      </c>
      <c r="E25" s="211">
        <v>653.58256099000005</v>
      </c>
      <c r="F25" s="30">
        <v>164.12988891000001</v>
      </c>
      <c r="G25" s="211">
        <v>0.69997487999999997</v>
      </c>
    </row>
    <row r="28" spans="1:7" x14ac:dyDescent="0.25">
      <c r="A28" s="345" t="s">
        <v>326</v>
      </c>
      <c r="B28" s="346"/>
      <c r="C28" s="346"/>
      <c r="D28" s="346"/>
      <c r="E28" s="346"/>
      <c r="F28" s="346"/>
      <c r="G28" s="346"/>
    </row>
    <row r="29" spans="1:7" x14ac:dyDescent="0.25">
      <c r="A29" s="212"/>
      <c r="B29" s="315"/>
      <c r="C29" s="315"/>
      <c r="D29" s="315"/>
      <c r="E29" s="315"/>
      <c r="F29" s="315"/>
      <c r="G29" s="315"/>
    </row>
    <row r="30" spans="1:7" x14ac:dyDescent="0.25">
      <c r="A30" s="347" t="s">
        <v>604</v>
      </c>
      <c r="B30" s="347"/>
      <c r="C30" s="347"/>
      <c r="D30" s="347"/>
      <c r="E30" s="347"/>
      <c r="F30" s="347"/>
      <c r="G30" s="347"/>
    </row>
    <row r="31" spans="1:7" x14ac:dyDescent="0.25">
      <c r="A31" s="277"/>
      <c r="B31" s="213"/>
      <c r="C31" s="213"/>
      <c r="D31" s="213"/>
      <c r="E31" s="213"/>
      <c r="F31" s="213"/>
      <c r="G31" s="213"/>
    </row>
    <row r="32" spans="1:7" ht="15.75" customHeight="1" x14ac:dyDescent="0.25">
      <c r="A32" s="342" t="s">
        <v>605</v>
      </c>
      <c r="B32" s="342"/>
      <c r="C32" s="342"/>
      <c r="D32" s="342"/>
      <c r="E32" s="342"/>
      <c r="F32" s="342"/>
      <c r="G32" s="342"/>
    </row>
    <row r="33" spans="1:10" ht="15.75" customHeight="1" x14ac:dyDescent="0.25">
      <c r="A33" s="342"/>
      <c r="B33" s="342"/>
      <c r="C33" s="342"/>
      <c r="D33" s="342"/>
      <c r="E33" s="342"/>
      <c r="F33" s="342"/>
      <c r="G33" s="342"/>
    </row>
    <row r="34" spans="1:10" ht="15.75" customHeight="1" x14ac:dyDescent="0.25">
      <c r="A34" s="214"/>
      <c r="B34" s="214"/>
      <c r="C34" s="214"/>
      <c r="D34" s="214"/>
      <c r="E34" s="214"/>
      <c r="F34" s="214"/>
      <c r="G34" s="214"/>
    </row>
    <row r="35" spans="1:10" ht="15.75" customHeight="1" x14ac:dyDescent="0.25">
      <c r="A35" s="342" t="s">
        <v>606</v>
      </c>
      <c r="B35" s="342"/>
      <c r="C35" s="342"/>
      <c r="D35" s="342"/>
      <c r="E35" s="342"/>
      <c r="F35" s="342"/>
      <c r="G35" s="342"/>
    </row>
    <row r="36" spans="1:10" ht="15.75" customHeight="1" x14ac:dyDescent="0.25">
      <c r="A36" s="342"/>
      <c r="B36" s="342"/>
      <c r="C36" s="342"/>
      <c r="D36" s="342"/>
      <c r="E36" s="342"/>
      <c r="F36" s="342"/>
      <c r="G36" s="342"/>
      <c r="J36" s="324"/>
    </row>
    <row r="37" spans="1:10" ht="15.75" customHeight="1" x14ac:dyDescent="0.25">
      <c r="A37" s="214"/>
      <c r="B37" s="214"/>
      <c r="C37" s="214"/>
      <c r="D37" s="214"/>
      <c r="E37" s="214"/>
      <c r="F37" s="214"/>
      <c r="G37" s="214"/>
      <c r="J37" s="324"/>
    </row>
    <row r="38" spans="1:10" ht="15.75" customHeight="1" x14ac:dyDescent="0.25">
      <c r="A38" s="342" t="s">
        <v>607</v>
      </c>
      <c r="B38" s="342"/>
      <c r="C38" s="342"/>
      <c r="D38" s="342"/>
      <c r="E38" s="342"/>
      <c r="F38" s="342"/>
      <c r="G38" s="342"/>
      <c r="J38" s="324"/>
    </row>
    <row r="39" spans="1:10" x14ac:dyDescent="0.25">
      <c r="A39" s="342"/>
      <c r="B39" s="342"/>
      <c r="C39" s="342"/>
      <c r="D39" s="342"/>
      <c r="E39" s="342"/>
      <c r="F39" s="342"/>
      <c r="G39" s="342"/>
      <c r="J39" s="324"/>
    </row>
    <row r="40" spans="1:10" x14ac:dyDescent="0.25">
      <c r="J40" s="324"/>
    </row>
  </sheetData>
  <mergeCells count="7">
    <mergeCell ref="A38:G39"/>
    <mergeCell ref="A1:G1"/>
    <mergeCell ref="A3:G3"/>
    <mergeCell ref="A28:G28"/>
    <mergeCell ref="A30:G30"/>
    <mergeCell ref="A32:G33"/>
    <mergeCell ref="A35:G36"/>
  </mergeCells>
  <pageMargins left="0.45" right="0.45" top="0.5" bottom="0.5" header="0.3" footer="0.3"/>
  <pageSetup scale="78"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795EE-A858-40F4-82B2-60021B3C952A}">
  <sheetPr>
    <pageSetUpPr fitToPage="1"/>
  </sheetPr>
  <dimension ref="A1:I41"/>
  <sheetViews>
    <sheetView zoomScaleNormal="100" workbookViewId="0">
      <selection sqref="A1:H1"/>
    </sheetView>
  </sheetViews>
  <sheetFormatPr defaultRowHeight="15.75" x14ac:dyDescent="0.25"/>
  <cols>
    <col min="1" max="1" width="15.625" bestFit="1" customWidth="1"/>
    <col min="2" max="2" width="8.75" customWidth="1"/>
    <col min="3" max="3" width="7.5" customWidth="1"/>
    <col min="4" max="4" width="64.125" customWidth="1"/>
    <col min="5" max="5" width="7.5" style="43" customWidth="1"/>
    <col min="6" max="6" width="11.25" bestFit="1" customWidth="1"/>
    <col min="7" max="7" width="10" customWidth="1"/>
    <col min="8" max="8" width="15.25" bestFit="1" customWidth="1"/>
  </cols>
  <sheetData>
    <row r="1" spans="1:9" s="1" customFormat="1" ht="26.25" x14ac:dyDescent="0.4">
      <c r="A1" s="327" t="s">
        <v>148</v>
      </c>
      <c r="B1" s="327"/>
      <c r="C1" s="327"/>
      <c r="D1" s="327"/>
      <c r="E1" s="327"/>
      <c r="F1" s="327"/>
      <c r="G1" s="327"/>
      <c r="H1" s="327"/>
    </row>
    <row r="2" spans="1:9" ht="4.5" customHeight="1" x14ac:dyDescent="0.25">
      <c r="A2" s="2"/>
      <c r="B2" s="2"/>
      <c r="C2" s="2"/>
      <c r="D2" s="2"/>
    </row>
    <row r="3" spans="1:9" ht="18.75" x14ac:dyDescent="0.3">
      <c r="A3" s="328" t="s">
        <v>149</v>
      </c>
      <c r="B3" s="328"/>
      <c r="C3" s="328"/>
      <c r="D3" s="328"/>
      <c r="E3" s="328"/>
      <c r="F3" s="328"/>
      <c r="G3" s="328"/>
      <c r="H3" s="328"/>
    </row>
    <row r="5" spans="1:9" x14ac:dyDescent="0.25">
      <c r="F5" s="50" t="s">
        <v>114</v>
      </c>
      <c r="G5" s="29" t="s">
        <v>150</v>
      </c>
      <c r="H5" s="29" t="s">
        <v>151</v>
      </c>
    </row>
    <row r="6" spans="1:9" x14ac:dyDescent="0.25">
      <c r="F6" s="48" t="s">
        <v>117</v>
      </c>
      <c r="G6" s="51">
        <v>826.74205513000004</v>
      </c>
      <c r="H6" s="51">
        <v>51.215000000000003</v>
      </c>
      <c r="I6" s="34"/>
    </row>
    <row r="7" spans="1:9" x14ac:dyDescent="0.25">
      <c r="F7" s="48" t="s">
        <v>118</v>
      </c>
      <c r="G7" s="51">
        <v>856.44200000000001</v>
      </c>
      <c r="H7" s="51">
        <v>124.95490000000001</v>
      </c>
      <c r="I7" s="34"/>
    </row>
    <row r="8" spans="1:9" x14ac:dyDescent="0.25">
      <c r="F8" s="48" t="s">
        <v>119</v>
      </c>
      <c r="G8" s="51">
        <v>784.37099999999998</v>
      </c>
      <c r="H8" s="51">
        <v>246.36399999999998</v>
      </c>
      <c r="I8" s="34"/>
    </row>
    <row r="9" spans="1:9" x14ac:dyDescent="0.25">
      <c r="F9" s="48" t="s">
        <v>120</v>
      </c>
      <c r="G9" s="51">
        <v>792.12416871999994</v>
      </c>
      <c r="H9" s="51">
        <v>241.44599999999997</v>
      </c>
      <c r="I9" s="34"/>
    </row>
    <row r="10" spans="1:9" x14ac:dyDescent="0.25">
      <c r="F10" s="48" t="s">
        <v>121</v>
      </c>
      <c r="G10" s="51">
        <v>778.58198444000016</v>
      </c>
      <c r="H10" s="51">
        <v>240.21199999999999</v>
      </c>
      <c r="I10" s="34"/>
    </row>
    <row r="11" spans="1:9" x14ac:dyDescent="0.25">
      <c r="F11" s="48" t="s">
        <v>122</v>
      </c>
      <c r="G11" s="51">
        <v>784.05455031000008</v>
      </c>
      <c r="H11" s="51">
        <v>242.03899999999999</v>
      </c>
      <c r="I11" s="34"/>
    </row>
    <row r="12" spans="1:9" x14ac:dyDescent="0.25">
      <c r="F12" s="48" t="s">
        <v>123</v>
      </c>
      <c r="G12" s="51">
        <v>754.15913305000004</v>
      </c>
      <c r="H12" s="51">
        <v>236.41399999999999</v>
      </c>
      <c r="I12" s="34"/>
    </row>
    <row r="13" spans="1:9" x14ac:dyDescent="0.25">
      <c r="F13" s="48" t="s">
        <v>124</v>
      </c>
      <c r="G13" s="51">
        <v>976.05634537999993</v>
      </c>
      <c r="H13" s="51">
        <v>114.881</v>
      </c>
      <c r="I13" s="34"/>
    </row>
    <row r="14" spans="1:9" x14ac:dyDescent="0.25">
      <c r="F14" s="48" t="s">
        <v>125</v>
      </c>
      <c r="G14" s="51">
        <v>1075.36594034</v>
      </c>
      <c r="H14" s="51">
        <v>51.215000000000003</v>
      </c>
      <c r="I14" s="34"/>
    </row>
    <row r="15" spans="1:9" x14ac:dyDescent="0.25">
      <c r="F15" s="48" t="s">
        <v>126</v>
      </c>
      <c r="G15" s="51">
        <v>1069.90706439</v>
      </c>
      <c r="H15" s="51">
        <v>51.215000000000003</v>
      </c>
      <c r="I15" s="34"/>
    </row>
    <row r="16" spans="1:9" x14ac:dyDescent="0.25">
      <c r="F16" s="48" t="s">
        <v>127</v>
      </c>
      <c r="G16" s="51">
        <v>1024.0808912699999</v>
      </c>
      <c r="H16" s="51">
        <v>51.215000000000003</v>
      </c>
      <c r="I16" s="34"/>
    </row>
    <row r="17" spans="1:9" x14ac:dyDescent="0.25">
      <c r="F17" s="48" t="s">
        <v>128</v>
      </c>
      <c r="G17" s="51">
        <v>976.90757543000018</v>
      </c>
      <c r="H17" s="51">
        <v>51.215000000000003</v>
      </c>
      <c r="I17" s="34"/>
    </row>
    <row r="18" spans="1:9" x14ac:dyDescent="0.25">
      <c r="F18" s="48" t="s">
        <v>129</v>
      </c>
      <c r="G18" s="51">
        <v>927.20542411999998</v>
      </c>
      <c r="H18" s="51">
        <v>51.215000000000003</v>
      </c>
      <c r="I18" s="34"/>
    </row>
    <row r="19" spans="1:9" x14ac:dyDescent="0.25">
      <c r="F19" s="48" t="s">
        <v>130</v>
      </c>
      <c r="G19" s="51">
        <v>911.51205987000003</v>
      </c>
      <c r="H19" s="51">
        <v>51.215000000000003</v>
      </c>
      <c r="I19" s="34"/>
    </row>
    <row r="20" spans="1:9" x14ac:dyDescent="0.25">
      <c r="F20" s="48" t="s">
        <v>131</v>
      </c>
      <c r="G20" s="51">
        <v>1261.5723366499999</v>
      </c>
      <c r="H20" s="51">
        <v>56.215000000000003</v>
      </c>
      <c r="I20" s="34"/>
    </row>
    <row r="21" spans="1:9" x14ac:dyDescent="0.25">
      <c r="F21" s="48" t="s">
        <v>132</v>
      </c>
      <c r="G21" s="51">
        <v>1198.2515895700001</v>
      </c>
      <c r="H21" s="51">
        <v>66.814999999999998</v>
      </c>
      <c r="I21" s="34"/>
    </row>
    <row r="22" spans="1:9" x14ac:dyDescent="0.25">
      <c r="F22" s="48" t="s">
        <v>133</v>
      </c>
      <c r="G22" s="51">
        <v>1118.7639999999999</v>
      </c>
      <c r="H22" s="51">
        <v>70.114999999999995</v>
      </c>
      <c r="I22" s="34"/>
    </row>
    <row r="23" spans="1:9" x14ac:dyDescent="0.25">
      <c r="F23" s="48" t="s">
        <v>134</v>
      </c>
      <c r="G23" s="52">
        <v>924.34136035999995</v>
      </c>
      <c r="H23" s="51">
        <v>189.71979358999999</v>
      </c>
      <c r="I23" s="34"/>
    </row>
    <row r="24" spans="1:9" x14ac:dyDescent="0.25">
      <c r="F24" s="48" t="s">
        <v>135</v>
      </c>
      <c r="G24" s="53">
        <v>964.20054816000004</v>
      </c>
      <c r="H24" s="34">
        <v>195.27407382000001</v>
      </c>
      <c r="I24" s="34"/>
    </row>
    <row r="25" spans="1:9" x14ac:dyDescent="0.25">
      <c r="F25" s="48" t="s">
        <v>147</v>
      </c>
      <c r="G25" s="53">
        <v>874.06500000000005</v>
      </c>
      <c r="H25" s="34">
        <v>199.76775210999998</v>
      </c>
      <c r="I25" s="34"/>
    </row>
    <row r="26" spans="1:9" x14ac:dyDescent="0.25">
      <c r="F26" s="48"/>
    </row>
    <row r="27" spans="1:9" x14ac:dyDescent="0.25">
      <c r="A27" s="330" t="s">
        <v>152</v>
      </c>
      <c r="B27" s="330"/>
      <c r="D27" s="330" t="s">
        <v>151</v>
      </c>
      <c r="E27" s="330"/>
      <c r="F27" s="330"/>
      <c r="G27" s="330"/>
      <c r="H27" s="330"/>
    </row>
    <row r="29" spans="1:9" ht="15.75" customHeight="1" x14ac:dyDescent="0.25">
      <c r="A29" s="54" t="s">
        <v>153</v>
      </c>
      <c r="B29" s="55">
        <v>1.55E-2</v>
      </c>
      <c r="D29" t="s">
        <v>154</v>
      </c>
      <c r="E29" s="5"/>
      <c r="F29" s="56"/>
      <c r="G29" s="56"/>
    </row>
    <row r="30" spans="1:9" x14ac:dyDescent="0.25">
      <c r="A30" s="54" t="s">
        <v>155</v>
      </c>
      <c r="B30" s="55">
        <v>0.05</v>
      </c>
      <c r="E30"/>
    </row>
    <row r="31" spans="1:9" x14ac:dyDescent="0.25">
      <c r="A31" s="54" t="s">
        <v>156</v>
      </c>
      <c r="B31" s="55">
        <v>6.7500000000000004E-2</v>
      </c>
      <c r="D31" t="s">
        <v>157</v>
      </c>
    </row>
    <row r="32" spans="1:9" ht="15.75" customHeight="1" x14ac:dyDescent="0.25">
      <c r="A32" s="54" t="s">
        <v>158</v>
      </c>
      <c r="B32" s="55">
        <v>0.08</v>
      </c>
      <c r="E32" s="5"/>
      <c r="F32" s="56"/>
      <c r="G32" s="56"/>
    </row>
    <row r="33" spans="1:8" x14ac:dyDescent="0.25">
      <c r="A33" s="54" t="s">
        <v>159</v>
      </c>
      <c r="B33" s="55">
        <v>0.13</v>
      </c>
      <c r="D33" t="s">
        <v>160</v>
      </c>
      <c r="E33"/>
    </row>
    <row r="34" spans="1:8" x14ac:dyDescent="0.25">
      <c r="A34" s="54"/>
      <c r="B34" s="55"/>
      <c r="D34" t="s">
        <v>161</v>
      </c>
    </row>
    <row r="35" spans="1:8" x14ac:dyDescent="0.25">
      <c r="D35" t="s">
        <v>162</v>
      </c>
      <c r="E35" s="5"/>
    </row>
    <row r="36" spans="1:8" x14ac:dyDescent="0.25">
      <c r="E36"/>
    </row>
    <row r="37" spans="1:8" ht="15.6" customHeight="1" x14ac:dyDescent="0.25">
      <c r="D37" s="329" t="s">
        <v>163</v>
      </c>
      <c r="E37" s="329"/>
      <c r="F37" s="329"/>
      <c r="G37" s="329"/>
      <c r="H37" s="329"/>
    </row>
    <row r="38" spans="1:8" x14ac:dyDescent="0.25">
      <c r="D38" s="329"/>
      <c r="E38" s="329"/>
      <c r="F38" s="329"/>
      <c r="G38" s="329"/>
      <c r="H38" s="329"/>
    </row>
    <row r="39" spans="1:8" x14ac:dyDescent="0.25">
      <c r="E39" s="5"/>
      <c r="F39" s="5"/>
      <c r="G39" s="5"/>
      <c r="H39" s="5"/>
    </row>
    <row r="40" spans="1:8" ht="15.75" customHeight="1" x14ac:dyDescent="0.25">
      <c r="D40" s="348" t="s">
        <v>164</v>
      </c>
      <c r="E40" s="348"/>
      <c r="F40" s="348"/>
      <c r="G40" s="348"/>
      <c r="H40" s="348"/>
    </row>
    <row r="41" spans="1:8" x14ac:dyDescent="0.25">
      <c r="D41" s="348"/>
      <c r="E41" s="348"/>
      <c r="F41" s="348"/>
      <c r="G41" s="348"/>
      <c r="H41" s="348"/>
    </row>
  </sheetData>
  <mergeCells count="6">
    <mergeCell ref="D40:H41"/>
    <mergeCell ref="A1:H1"/>
    <mergeCell ref="A3:H3"/>
    <mergeCell ref="A27:B27"/>
    <mergeCell ref="D27:H27"/>
    <mergeCell ref="D37:H38"/>
  </mergeCells>
  <pageMargins left="0.45" right="0.45" top="0.5" bottom="0.5" header="0.3" footer="0.3"/>
  <pageSetup scale="78"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96CAB-033A-490D-A8F3-6014FED65D52}">
  <sheetPr>
    <pageSetUpPr fitToPage="1"/>
  </sheetPr>
  <dimension ref="A1:J40"/>
  <sheetViews>
    <sheetView zoomScaleNormal="100" workbookViewId="0">
      <selection sqref="A1:H1"/>
    </sheetView>
  </sheetViews>
  <sheetFormatPr defaultRowHeight="15.75" x14ac:dyDescent="0.25"/>
  <cols>
    <col min="1" max="1" width="68.375" customWidth="1"/>
    <col min="2" max="2" width="7.5" customWidth="1"/>
    <col min="3" max="3" width="11.25" bestFit="1" customWidth="1"/>
    <col min="4" max="4" width="11" customWidth="1"/>
    <col min="5" max="5" width="11.625" customWidth="1"/>
    <col min="6" max="6" width="13.625" customWidth="1"/>
    <col min="7" max="7" width="8.875" customWidth="1"/>
    <col min="8" max="8" width="7.75" customWidth="1"/>
  </cols>
  <sheetData>
    <row r="1" spans="1:10" s="1" customFormat="1" ht="26.25" x14ac:dyDescent="0.4">
      <c r="A1" s="327" t="s">
        <v>165</v>
      </c>
      <c r="B1" s="327"/>
      <c r="C1" s="327"/>
      <c r="D1" s="327"/>
      <c r="E1" s="327"/>
      <c r="F1" s="327"/>
      <c r="G1" s="327"/>
      <c r="H1" s="327"/>
    </row>
    <row r="2" spans="1:10" ht="4.5" customHeight="1" x14ac:dyDescent="0.25">
      <c r="A2" s="2"/>
      <c r="B2" s="2"/>
      <c r="C2" s="2"/>
      <c r="D2" s="2"/>
    </row>
    <row r="3" spans="1:10" ht="18.75" customHeight="1" x14ac:dyDescent="0.3">
      <c r="A3" s="328" t="s">
        <v>166</v>
      </c>
      <c r="B3" s="328"/>
      <c r="C3" s="328"/>
      <c r="D3" s="328"/>
      <c r="E3" s="328"/>
      <c r="F3" s="328"/>
      <c r="G3" s="328"/>
      <c r="H3" s="328"/>
    </row>
    <row r="5" spans="1:10" x14ac:dyDescent="0.25">
      <c r="C5" s="57" t="s">
        <v>114</v>
      </c>
      <c r="D5" s="58" t="s">
        <v>167</v>
      </c>
      <c r="E5" s="58" t="s">
        <v>168</v>
      </c>
      <c r="F5" s="58" t="s">
        <v>169</v>
      </c>
      <c r="G5" s="58" t="s">
        <v>170</v>
      </c>
      <c r="H5" s="58" t="s">
        <v>68</v>
      </c>
    </row>
    <row r="6" spans="1:10" x14ac:dyDescent="0.25">
      <c r="C6" s="48" t="s">
        <v>131</v>
      </c>
      <c r="D6" s="51">
        <v>43.630620071757633</v>
      </c>
      <c r="E6" s="51">
        <v>15.170679126475214</v>
      </c>
      <c r="F6" s="51">
        <v>11.999700689935377</v>
      </c>
      <c r="G6" s="51">
        <v>13.1</v>
      </c>
      <c r="H6" s="51">
        <v>83.900999888168229</v>
      </c>
      <c r="J6" s="51"/>
    </row>
    <row r="7" spans="1:10" x14ac:dyDescent="0.25">
      <c r="C7" s="48" t="s">
        <v>132</v>
      </c>
      <c r="D7" s="51">
        <v>69.320714523821934</v>
      </c>
      <c r="E7" s="51">
        <v>24.225807172599083</v>
      </c>
      <c r="F7" s="51">
        <v>25.573479744588084</v>
      </c>
      <c r="G7" s="51">
        <v>0</v>
      </c>
      <c r="H7" s="51">
        <v>119.12000144100908</v>
      </c>
      <c r="J7" s="51"/>
    </row>
    <row r="8" spans="1:10" x14ac:dyDescent="0.25">
      <c r="C8" s="48" t="s">
        <v>133</v>
      </c>
      <c r="D8" s="51">
        <v>65.756498297345118</v>
      </c>
      <c r="E8" s="51">
        <v>21.648780183756237</v>
      </c>
      <c r="F8" s="51">
        <v>42.524725201976082</v>
      </c>
      <c r="G8" s="51">
        <v>0</v>
      </c>
      <c r="H8" s="51">
        <v>129.93000368307744</v>
      </c>
      <c r="J8" s="51"/>
    </row>
    <row r="9" spans="1:10" x14ac:dyDescent="0.25">
      <c r="C9" s="48" t="s">
        <v>134</v>
      </c>
      <c r="D9" s="51">
        <v>62.170134948645043</v>
      </c>
      <c r="E9" s="51">
        <v>19.269368431917293</v>
      </c>
      <c r="F9" s="51">
        <v>45.834706942629232</v>
      </c>
      <c r="G9" s="51">
        <v>0</v>
      </c>
      <c r="H9" s="52">
        <v>127.2742103231916</v>
      </c>
      <c r="J9" s="51"/>
    </row>
    <row r="10" spans="1:10" x14ac:dyDescent="0.25">
      <c r="C10" s="48" t="s">
        <v>135</v>
      </c>
      <c r="D10" s="51">
        <v>63.145590207109194</v>
      </c>
      <c r="E10" s="51">
        <v>16.147228509683103</v>
      </c>
      <c r="F10" s="51">
        <v>55.600606015200604</v>
      </c>
      <c r="G10" s="51">
        <v>0</v>
      </c>
      <c r="H10" s="52">
        <v>134.89315267000001</v>
      </c>
      <c r="J10" s="51"/>
    </row>
    <row r="11" spans="1:10" x14ac:dyDescent="0.25">
      <c r="C11" s="48" t="s">
        <v>147</v>
      </c>
      <c r="D11" s="59">
        <v>61.792969272557897</v>
      </c>
      <c r="E11" s="59">
        <v>13.780960932494398</v>
      </c>
      <c r="F11" s="59">
        <v>73.8422576456814</v>
      </c>
      <c r="G11" s="59">
        <v>0</v>
      </c>
      <c r="H11" s="60">
        <v>149.41618785073371</v>
      </c>
      <c r="J11" s="51"/>
    </row>
    <row r="12" spans="1:10" x14ac:dyDescent="0.25">
      <c r="D12" s="267"/>
      <c r="E12" s="267"/>
      <c r="F12" s="267"/>
      <c r="G12" s="62"/>
      <c r="H12" s="62"/>
      <c r="J12" s="51"/>
    </row>
    <row r="13" spans="1:10" x14ac:dyDescent="0.25">
      <c r="C13" s="5"/>
      <c r="D13" s="63"/>
      <c r="E13" s="63"/>
      <c r="F13" s="63"/>
      <c r="G13" s="63"/>
      <c r="H13" s="63"/>
    </row>
    <row r="14" spans="1:10" x14ac:dyDescent="0.25">
      <c r="C14" s="28" t="s">
        <v>171</v>
      </c>
      <c r="D14" s="64"/>
      <c r="E14" s="64"/>
      <c r="F14" s="64"/>
      <c r="G14" s="64"/>
      <c r="H14" s="64"/>
    </row>
    <row r="15" spans="1:10" x14ac:dyDescent="0.25">
      <c r="C15" s="61"/>
      <c r="D15" s="62"/>
      <c r="E15" s="62"/>
      <c r="F15" s="62"/>
      <c r="H15" s="62"/>
    </row>
    <row r="16" spans="1:10" x14ac:dyDescent="0.25">
      <c r="C16" s="65" t="s">
        <v>172</v>
      </c>
      <c r="D16" s="65"/>
      <c r="E16" s="65" t="s">
        <v>173</v>
      </c>
      <c r="F16" s="65"/>
      <c r="G16" s="66" t="s">
        <v>174</v>
      </c>
      <c r="H16" s="66"/>
    </row>
    <row r="17" spans="1:8" x14ac:dyDescent="0.25">
      <c r="C17" s="65" t="s">
        <v>175</v>
      </c>
      <c r="D17" s="65"/>
      <c r="E17" s="65" t="s">
        <v>176</v>
      </c>
      <c r="F17" s="65"/>
      <c r="G17" s="66" t="s">
        <v>177</v>
      </c>
      <c r="H17" s="66"/>
    </row>
    <row r="18" spans="1:8" ht="15.75" customHeight="1" x14ac:dyDescent="0.25">
      <c r="C18" s="65" t="s">
        <v>178</v>
      </c>
      <c r="D18" s="65"/>
      <c r="E18" s="65" t="s">
        <v>179</v>
      </c>
      <c r="F18" s="65"/>
      <c r="G18" s="66" t="s">
        <v>180</v>
      </c>
      <c r="H18" s="66"/>
    </row>
    <row r="19" spans="1:8" ht="15.75" customHeight="1" x14ac:dyDescent="0.25">
      <c r="C19" s="65" t="s">
        <v>181</v>
      </c>
      <c r="D19" s="65"/>
      <c r="E19" s="65" t="s">
        <v>182</v>
      </c>
      <c r="F19" s="65"/>
      <c r="G19" s="67" t="s">
        <v>183</v>
      </c>
      <c r="H19" s="67"/>
    </row>
    <row r="20" spans="1:8" x14ac:dyDescent="0.25">
      <c r="C20" s="65" t="s">
        <v>184</v>
      </c>
      <c r="D20" s="65"/>
      <c r="E20" s="66" t="s">
        <v>185</v>
      </c>
      <c r="F20" s="66"/>
      <c r="G20" s="67"/>
      <c r="H20" s="67"/>
    </row>
    <row r="21" spans="1:8" x14ac:dyDescent="0.25">
      <c r="C21" s="65" t="s">
        <v>186</v>
      </c>
      <c r="D21" s="65"/>
      <c r="E21" s="66" t="s">
        <v>187</v>
      </c>
      <c r="F21" s="66"/>
      <c r="G21" s="67"/>
      <c r="H21" s="67"/>
    </row>
    <row r="23" spans="1:8" x14ac:dyDescent="0.25">
      <c r="D23" s="62"/>
    </row>
    <row r="24" spans="1:8" x14ac:dyDescent="0.25">
      <c r="D24" s="62"/>
    </row>
    <row r="25" spans="1:8" x14ac:dyDescent="0.25">
      <c r="D25" s="62"/>
      <c r="F25" s="62"/>
      <c r="H25" s="62"/>
    </row>
    <row r="26" spans="1:8" x14ac:dyDescent="0.25">
      <c r="D26" s="68"/>
      <c r="E26" s="62"/>
      <c r="F26" s="62"/>
      <c r="G26" s="62"/>
      <c r="H26" s="62"/>
    </row>
    <row r="29" spans="1:8" x14ac:dyDescent="0.25">
      <c r="A29" s="28" t="s">
        <v>188</v>
      </c>
      <c r="B29" s="69"/>
      <c r="C29" s="69"/>
      <c r="D29" s="69"/>
      <c r="E29" s="69"/>
      <c r="F29" s="69"/>
      <c r="G29" s="69"/>
      <c r="H29" s="69"/>
    </row>
    <row r="30" spans="1:8" ht="15.75" customHeight="1" x14ac:dyDescent="0.25">
      <c r="A30" s="61"/>
      <c r="D30" s="61"/>
      <c r="E30" s="70"/>
      <c r="F30" s="70"/>
      <c r="G30" s="70"/>
      <c r="H30" s="70"/>
    </row>
    <row r="31" spans="1:8" x14ac:dyDescent="0.25">
      <c r="A31" s="349" t="s">
        <v>189</v>
      </c>
      <c r="B31" s="349"/>
      <c r="C31" s="349"/>
      <c r="D31" s="349"/>
      <c r="E31" s="349"/>
      <c r="F31" s="349"/>
      <c r="G31" s="349"/>
      <c r="H31" s="349"/>
    </row>
    <row r="32" spans="1:8" ht="15.75" customHeight="1" x14ac:dyDescent="0.25">
      <c r="A32" s="349"/>
      <c r="B32" s="349"/>
      <c r="C32" s="349"/>
      <c r="D32" s="349"/>
      <c r="E32" s="349"/>
      <c r="F32" s="349"/>
      <c r="G32" s="349"/>
      <c r="H32" s="349"/>
    </row>
    <row r="33" spans="1:8" ht="15.75" customHeight="1" x14ac:dyDescent="0.25">
      <c r="A33" s="71"/>
      <c r="B33" s="71"/>
      <c r="C33" s="71"/>
      <c r="D33" s="71"/>
      <c r="E33" s="71"/>
      <c r="F33" s="71"/>
      <c r="G33" s="71"/>
      <c r="H33" s="71"/>
    </row>
    <row r="34" spans="1:8" ht="15.75" customHeight="1" x14ac:dyDescent="0.25">
      <c r="A34" s="28" t="s">
        <v>190</v>
      </c>
      <c r="B34" s="28"/>
      <c r="C34" s="28"/>
      <c r="D34" s="28"/>
      <c r="E34" s="28"/>
      <c r="F34" s="28"/>
      <c r="G34" s="28"/>
      <c r="H34" s="28"/>
    </row>
    <row r="35" spans="1:8" ht="15.75" customHeight="1" x14ac:dyDescent="0.25"/>
    <row r="36" spans="1:8" x14ac:dyDescent="0.25">
      <c r="A36" s="349" t="s">
        <v>191</v>
      </c>
      <c r="B36" s="349"/>
      <c r="C36" s="349"/>
      <c r="D36" s="349"/>
      <c r="E36" s="349"/>
      <c r="F36" s="349"/>
      <c r="G36" s="349"/>
      <c r="H36" s="349"/>
    </row>
    <row r="37" spans="1:8" x14ac:dyDescent="0.25">
      <c r="A37" s="349"/>
      <c r="B37" s="349"/>
      <c r="C37" s="349"/>
      <c r="D37" s="349"/>
      <c r="E37" s="349"/>
      <c r="F37" s="349"/>
      <c r="G37" s="349"/>
      <c r="H37" s="349"/>
    </row>
    <row r="38" spans="1:8" x14ac:dyDescent="0.25">
      <c r="B38" s="72"/>
      <c r="D38" s="72"/>
      <c r="E38" s="72"/>
      <c r="F38" s="72"/>
      <c r="G38" s="72"/>
      <c r="H38" s="72"/>
    </row>
    <row r="39" spans="1:8" x14ac:dyDescent="0.25">
      <c r="B39" s="72"/>
      <c r="D39" s="72"/>
      <c r="E39" s="72"/>
      <c r="F39" s="72"/>
      <c r="G39" s="72"/>
      <c r="H39" s="72"/>
    </row>
    <row r="40" spans="1:8" x14ac:dyDescent="0.25">
      <c r="D40" s="61"/>
      <c r="E40" s="62"/>
      <c r="F40" s="62"/>
      <c r="G40" s="62"/>
      <c r="H40" s="62"/>
    </row>
  </sheetData>
  <mergeCells count="4">
    <mergeCell ref="A1:H1"/>
    <mergeCell ref="A3:H3"/>
    <mergeCell ref="A31:H32"/>
    <mergeCell ref="A36:H37"/>
  </mergeCells>
  <pageMargins left="0.45" right="0.45" top="0.5" bottom="0.5" header="0.3" footer="0.3"/>
  <pageSetup scale="78"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213F0-278B-44E9-9EE9-C2D53A1D2C04}">
  <sheetPr>
    <pageSetUpPr fitToPage="1"/>
  </sheetPr>
  <dimension ref="A1:F36"/>
  <sheetViews>
    <sheetView workbookViewId="0">
      <selection sqref="A1:F1"/>
    </sheetView>
  </sheetViews>
  <sheetFormatPr defaultRowHeight="15.75" x14ac:dyDescent="0.25"/>
  <cols>
    <col min="1" max="1" width="92" customWidth="1"/>
    <col min="2" max="2" width="7.5" customWidth="1"/>
    <col min="3" max="4" width="11.25" bestFit="1" customWidth="1"/>
    <col min="5" max="5" width="8.75" customWidth="1"/>
    <col min="6" max="7" width="9.25" customWidth="1"/>
  </cols>
  <sheetData>
    <row r="1" spans="1:6" s="1" customFormat="1" ht="26.25" x14ac:dyDescent="0.4">
      <c r="A1" s="327" t="s">
        <v>192</v>
      </c>
      <c r="B1" s="327"/>
      <c r="C1" s="327"/>
      <c r="D1" s="327"/>
      <c r="E1" s="327"/>
      <c r="F1" s="327"/>
    </row>
    <row r="2" spans="1:6" ht="4.5" customHeight="1" x14ac:dyDescent="0.25">
      <c r="A2" s="2"/>
      <c r="B2" s="2"/>
      <c r="C2" s="2"/>
    </row>
    <row r="3" spans="1:6" ht="18.75" customHeight="1" x14ac:dyDescent="0.3">
      <c r="A3" s="328" t="s">
        <v>193</v>
      </c>
      <c r="B3" s="328"/>
      <c r="C3" s="328"/>
      <c r="D3" s="328"/>
      <c r="E3" s="328"/>
      <c r="F3" s="328"/>
    </row>
    <row r="5" spans="1:6" x14ac:dyDescent="0.25">
      <c r="C5" s="50" t="s">
        <v>114</v>
      </c>
      <c r="D5" s="29" t="s">
        <v>194</v>
      </c>
      <c r="E5" s="29" t="s">
        <v>109</v>
      </c>
      <c r="F5" s="29" t="s">
        <v>195</v>
      </c>
    </row>
    <row r="6" spans="1:6" x14ac:dyDescent="0.25">
      <c r="C6" t="s">
        <v>117</v>
      </c>
      <c r="D6" s="51">
        <v>193.18085117000001</v>
      </c>
      <c r="E6" s="51">
        <v>75.295555440000001</v>
      </c>
      <c r="F6" s="51">
        <v>155</v>
      </c>
    </row>
    <row r="7" spans="1:6" x14ac:dyDescent="0.25">
      <c r="C7" t="s">
        <v>118</v>
      </c>
      <c r="D7" s="51">
        <v>195.179</v>
      </c>
      <c r="E7" s="51">
        <v>75.947878180000018</v>
      </c>
      <c r="F7" s="51">
        <v>50</v>
      </c>
    </row>
    <row r="8" spans="1:6" x14ac:dyDescent="0.25">
      <c r="C8" t="s">
        <v>119</v>
      </c>
      <c r="D8" s="51">
        <v>212.50118046000003</v>
      </c>
      <c r="E8" s="51">
        <v>83.015205899999998</v>
      </c>
      <c r="F8" s="51">
        <v>54.9</v>
      </c>
    </row>
    <row r="9" spans="1:6" x14ac:dyDescent="0.25">
      <c r="C9" t="s">
        <v>120</v>
      </c>
      <c r="D9" s="51">
        <v>223.03573250999995</v>
      </c>
      <c r="E9" s="51">
        <v>80.4869123</v>
      </c>
      <c r="F9" s="51">
        <v>80</v>
      </c>
    </row>
    <row r="10" spans="1:6" x14ac:dyDescent="0.25">
      <c r="C10" t="s">
        <v>121</v>
      </c>
      <c r="D10" s="51">
        <v>239.49370676000007</v>
      </c>
      <c r="E10" s="51">
        <v>97.639968599999989</v>
      </c>
      <c r="F10" s="51">
        <v>150</v>
      </c>
    </row>
    <row r="11" spans="1:6" x14ac:dyDescent="0.25">
      <c r="C11" t="s">
        <v>122</v>
      </c>
      <c r="D11" s="51">
        <v>251.13845521999997</v>
      </c>
      <c r="E11" s="51">
        <v>102.29078877000001</v>
      </c>
      <c r="F11" s="51">
        <v>80</v>
      </c>
    </row>
    <row r="12" spans="1:6" x14ac:dyDescent="0.25">
      <c r="C12" t="s">
        <v>123</v>
      </c>
      <c r="D12" s="51">
        <v>266.53995741</v>
      </c>
      <c r="E12" s="51">
        <v>108.52410052999998</v>
      </c>
      <c r="F12" s="51">
        <v>125</v>
      </c>
    </row>
    <row r="13" spans="1:6" x14ac:dyDescent="0.25">
      <c r="C13" t="s">
        <v>124</v>
      </c>
      <c r="D13" s="51">
        <v>271.01502834000001</v>
      </c>
      <c r="E13" s="51">
        <v>112.08529061999999</v>
      </c>
      <c r="F13" s="51">
        <v>105</v>
      </c>
    </row>
    <row r="14" spans="1:6" x14ac:dyDescent="0.25">
      <c r="C14" t="s">
        <v>125</v>
      </c>
      <c r="D14" s="51">
        <v>281.74608390999998</v>
      </c>
      <c r="E14" s="51">
        <v>117.03844997000002</v>
      </c>
      <c r="F14" s="51">
        <v>105</v>
      </c>
    </row>
    <row r="15" spans="1:6" x14ac:dyDescent="0.25">
      <c r="C15" t="s">
        <v>126</v>
      </c>
      <c r="D15" s="51">
        <v>298.14419937000002</v>
      </c>
      <c r="E15" s="51">
        <v>123.86926423999999</v>
      </c>
      <c r="F15" s="51">
        <v>80</v>
      </c>
    </row>
    <row r="16" spans="1:6" x14ac:dyDescent="0.25">
      <c r="C16" t="s">
        <v>127</v>
      </c>
      <c r="D16" s="51">
        <v>311.24779157999996</v>
      </c>
      <c r="E16" s="51">
        <v>129.23559244999998</v>
      </c>
      <c r="F16" s="51">
        <v>80</v>
      </c>
    </row>
    <row r="17" spans="1:6" x14ac:dyDescent="0.25">
      <c r="C17" t="s">
        <v>128</v>
      </c>
      <c r="D17" s="51">
        <v>320.91157974000004</v>
      </c>
      <c r="E17" s="51">
        <v>133.15015979999998</v>
      </c>
      <c r="F17" s="51">
        <v>80</v>
      </c>
    </row>
    <row r="18" spans="1:6" x14ac:dyDescent="0.25">
      <c r="C18" t="s">
        <v>129</v>
      </c>
      <c r="D18" s="51">
        <v>334.41369459000003</v>
      </c>
      <c r="E18" s="51">
        <v>138.68653861000001</v>
      </c>
      <c r="F18" s="51">
        <v>80</v>
      </c>
    </row>
    <row r="19" spans="1:6" x14ac:dyDescent="0.25">
      <c r="C19" t="s">
        <v>130</v>
      </c>
      <c r="D19" s="51">
        <v>348.05577210999996</v>
      </c>
      <c r="E19" s="51">
        <v>136.12799999999999</v>
      </c>
      <c r="F19" s="51">
        <v>0</v>
      </c>
    </row>
    <row r="20" spans="1:6" x14ac:dyDescent="0.25">
      <c r="C20" t="s">
        <v>131</v>
      </c>
      <c r="D20" s="51">
        <v>361.85631699999993</v>
      </c>
      <c r="E20" s="51">
        <v>141.40199999999999</v>
      </c>
      <c r="F20" s="51">
        <v>216.4</v>
      </c>
    </row>
    <row r="21" spans="1:6" x14ac:dyDescent="0.25">
      <c r="C21" t="s">
        <v>132</v>
      </c>
      <c r="D21" s="51">
        <v>371.50751534999995</v>
      </c>
      <c r="E21" s="51">
        <v>145.44800000000001</v>
      </c>
      <c r="F21" s="51">
        <v>185.1</v>
      </c>
    </row>
    <row r="22" spans="1:6" x14ac:dyDescent="0.25">
      <c r="C22" t="s">
        <v>133</v>
      </c>
      <c r="D22" s="51">
        <v>381.87599999999998</v>
      </c>
      <c r="E22" s="51">
        <v>150.4</v>
      </c>
      <c r="F22" s="51">
        <v>185.1</v>
      </c>
    </row>
    <row r="23" spans="1:6" x14ac:dyDescent="0.25">
      <c r="C23" t="s">
        <v>134</v>
      </c>
      <c r="D23" s="52">
        <v>365.70746753000009</v>
      </c>
      <c r="E23" s="51">
        <v>144.5455</v>
      </c>
      <c r="F23" s="51">
        <v>185.1</v>
      </c>
    </row>
    <row r="24" spans="1:6" x14ac:dyDescent="0.25">
      <c r="C24" t="s">
        <v>135</v>
      </c>
      <c r="D24" s="52">
        <v>415.83937125</v>
      </c>
      <c r="E24" s="51">
        <v>161.61019999999999</v>
      </c>
      <c r="F24" s="51">
        <v>185.1</v>
      </c>
    </row>
    <row r="25" spans="1:6" x14ac:dyDescent="0.25">
      <c r="C25" t="s">
        <v>147</v>
      </c>
      <c r="D25" s="52">
        <v>431.3</v>
      </c>
      <c r="E25" s="51">
        <v>169.7</v>
      </c>
      <c r="F25" s="51">
        <v>185.1</v>
      </c>
    </row>
    <row r="29" spans="1:6" x14ac:dyDescent="0.25">
      <c r="A29" s="350" t="s">
        <v>196</v>
      </c>
      <c r="B29" s="350"/>
      <c r="C29" s="350"/>
      <c r="D29" s="350"/>
      <c r="E29" s="350"/>
      <c r="F29" s="350"/>
    </row>
    <row r="31" spans="1:6" ht="15.75" customHeight="1" x14ac:dyDescent="0.25">
      <c r="A31" s="351" t="s">
        <v>197</v>
      </c>
      <c r="B31" s="351"/>
      <c r="C31" s="351"/>
      <c r="D31" s="351"/>
      <c r="E31" s="351"/>
      <c r="F31" s="351"/>
    </row>
    <row r="32" spans="1:6" x14ac:dyDescent="0.25">
      <c r="A32" s="351"/>
      <c r="B32" s="351"/>
      <c r="C32" s="351"/>
      <c r="D32" s="351"/>
      <c r="E32" s="351"/>
      <c r="F32" s="351"/>
    </row>
    <row r="33" spans="1:6" x14ac:dyDescent="0.25">
      <c r="A33" s="351"/>
      <c r="B33" s="351"/>
      <c r="C33" s="351"/>
      <c r="D33" s="351"/>
      <c r="E33" s="351"/>
      <c r="F33" s="351"/>
    </row>
    <row r="34" spans="1:6" x14ac:dyDescent="0.25">
      <c r="A34" s="73"/>
      <c r="B34" s="73"/>
      <c r="C34" s="73"/>
      <c r="D34" s="73"/>
    </row>
    <row r="35" spans="1:6" ht="15.75" customHeight="1" x14ac:dyDescent="0.25">
      <c r="A35" s="351" t="s">
        <v>198</v>
      </c>
      <c r="B35" s="351"/>
      <c r="C35" s="351"/>
      <c r="D35" s="351"/>
      <c r="E35" s="351"/>
      <c r="F35" s="351"/>
    </row>
    <row r="36" spans="1:6" x14ac:dyDescent="0.25">
      <c r="A36" s="351"/>
      <c r="B36" s="351"/>
      <c r="C36" s="351"/>
      <c r="D36" s="351"/>
      <c r="E36" s="351"/>
      <c r="F36" s="351"/>
    </row>
  </sheetData>
  <mergeCells count="5">
    <mergeCell ref="A1:F1"/>
    <mergeCell ref="A3:F3"/>
    <mergeCell ref="A29:F29"/>
    <mergeCell ref="A31:F33"/>
    <mergeCell ref="A35:F36"/>
  </mergeCells>
  <pageMargins left="0.45" right="0.45" top="0.5" bottom="0.5" header="0.3" footer="0.3"/>
  <pageSetup scale="78"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F2AC1-1115-4188-8E43-1CCA44D64E10}">
  <sheetPr>
    <pageSetUpPr fitToPage="1"/>
  </sheetPr>
  <dimension ref="A1:K41"/>
  <sheetViews>
    <sheetView zoomScaleNormal="100" workbookViewId="0">
      <selection sqref="A1:I1"/>
    </sheetView>
  </sheetViews>
  <sheetFormatPr defaultColWidth="8.125" defaultRowHeight="15.75" x14ac:dyDescent="0.25"/>
  <cols>
    <col min="1" max="1" width="16.125" style="217" customWidth="1"/>
    <col min="2" max="2" width="10.5" style="217" customWidth="1"/>
    <col min="3" max="3" width="48.75" style="217" customWidth="1"/>
    <col min="4" max="4" width="6.25" style="217" customWidth="1"/>
    <col min="5" max="5" width="16.875" style="217" customWidth="1"/>
    <col min="6" max="6" width="13.125" style="217" customWidth="1"/>
    <col min="7" max="7" width="10.375" style="217" customWidth="1"/>
    <col min="8" max="8" width="8.375" style="217" customWidth="1"/>
    <col min="9" max="9" width="9.625" style="217" customWidth="1"/>
    <col min="10" max="16384" width="8.125" style="217"/>
  </cols>
  <sheetData>
    <row r="1" spans="1:10" s="215" customFormat="1" ht="26.25" x14ac:dyDescent="0.4">
      <c r="A1" s="353" t="s">
        <v>608</v>
      </c>
      <c r="B1" s="353"/>
      <c r="C1" s="353"/>
      <c r="D1" s="353"/>
      <c r="E1" s="353"/>
      <c r="F1" s="353"/>
      <c r="G1" s="353"/>
      <c r="H1" s="353"/>
      <c r="I1" s="353"/>
    </row>
    <row r="2" spans="1:10" ht="4.5" customHeight="1" x14ac:dyDescent="0.25">
      <c r="A2" s="216"/>
      <c r="B2" s="216"/>
      <c r="C2" s="216"/>
      <c r="D2" s="216"/>
    </row>
    <row r="3" spans="1:10" ht="18.75" customHeight="1" x14ac:dyDescent="0.3">
      <c r="A3" s="354" t="s">
        <v>432</v>
      </c>
      <c r="B3" s="354"/>
      <c r="C3" s="354"/>
      <c r="D3" s="354"/>
      <c r="E3" s="354"/>
      <c r="F3" s="354"/>
      <c r="G3" s="354"/>
      <c r="H3" s="354"/>
      <c r="I3" s="354"/>
    </row>
    <row r="4" spans="1:10" x14ac:dyDescent="0.25">
      <c r="F4" s="218"/>
      <c r="G4" s="218"/>
      <c r="H4" s="218"/>
    </row>
    <row r="5" spans="1:10" x14ac:dyDescent="0.25">
      <c r="E5" s="286" t="s">
        <v>114</v>
      </c>
      <c r="F5" s="219" t="s">
        <v>609</v>
      </c>
      <c r="G5" s="219" t="s">
        <v>429</v>
      </c>
      <c r="H5" s="219" t="s">
        <v>610</v>
      </c>
      <c r="I5" s="219" t="s">
        <v>68</v>
      </c>
      <c r="J5" s="220"/>
    </row>
    <row r="6" spans="1:10" x14ac:dyDescent="0.25">
      <c r="E6" s="287" t="s">
        <v>117</v>
      </c>
      <c r="F6" s="221">
        <v>5693.2091676799992</v>
      </c>
      <c r="G6" s="221">
        <v>807.89963595999996</v>
      </c>
      <c r="H6" s="221">
        <v>604.77593911999998</v>
      </c>
      <c r="I6" s="222">
        <v>7105.8847427599985</v>
      </c>
      <c r="J6" s="220"/>
    </row>
    <row r="7" spans="1:10" x14ac:dyDescent="0.25">
      <c r="E7" s="287" t="s">
        <v>118</v>
      </c>
      <c r="F7" s="221">
        <v>6124.4788594199999</v>
      </c>
      <c r="G7" s="221">
        <v>928.40940139999998</v>
      </c>
      <c r="H7" s="221">
        <v>680.91532632000008</v>
      </c>
      <c r="I7" s="222">
        <v>7733.8035871400007</v>
      </c>
      <c r="J7" s="220"/>
    </row>
    <row r="8" spans="1:10" x14ac:dyDescent="0.25">
      <c r="E8" s="287" t="s">
        <v>119</v>
      </c>
      <c r="F8" s="221">
        <v>6737.6360000000004</v>
      </c>
      <c r="G8" s="221">
        <v>1092.56</v>
      </c>
      <c r="H8" s="221">
        <v>916.596</v>
      </c>
      <c r="I8" s="222">
        <v>8746.7919999999995</v>
      </c>
      <c r="J8" s="220"/>
    </row>
    <row r="9" spans="1:10" x14ac:dyDescent="0.25">
      <c r="E9" s="287" t="s">
        <v>120</v>
      </c>
      <c r="F9" s="221">
        <v>7094.3530000000001</v>
      </c>
      <c r="G9" s="221">
        <v>1337.0609999999999</v>
      </c>
      <c r="H9" s="221">
        <v>1092.7249999999999</v>
      </c>
      <c r="I9" s="222">
        <v>9524.139000000001</v>
      </c>
      <c r="J9" s="220"/>
    </row>
    <row r="10" spans="1:10" x14ac:dyDescent="0.25">
      <c r="E10" s="287" t="s">
        <v>121</v>
      </c>
      <c r="F10" s="221">
        <v>7528.6909999999998</v>
      </c>
      <c r="G10" s="221">
        <v>1484.7829999999999</v>
      </c>
      <c r="H10" s="221">
        <v>1248.145</v>
      </c>
      <c r="I10" s="222">
        <v>10261.619000000001</v>
      </c>
      <c r="J10" s="220"/>
    </row>
    <row r="11" spans="1:10" x14ac:dyDescent="0.25">
      <c r="E11" s="287" t="s">
        <v>122</v>
      </c>
      <c r="F11" s="221">
        <v>7810.9380000000001</v>
      </c>
      <c r="G11" s="221">
        <v>1695.9390000000001</v>
      </c>
      <c r="H11" s="221">
        <v>1400.864</v>
      </c>
      <c r="I11" s="222">
        <v>10907.741</v>
      </c>
      <c r="J11" s="220"/>
    </row>
    <row r="12" spans="1:10" x14ac:dyDescent="0.25">
      <c r="E12" s="287" t="s">
        <v>123</v>
      </c>
      <c r="F12" s="221">
        <v>7798.5870230300006</v>
      </c>
      <c r="G12" s="221">
        <v>1392.1475844700001</v>
      </c>
      <c r="H12" s="221">
        <v>1007.9117859599999</v>
      </c>
      <c r="I12" s="222">
        <v>10198.64639346</v>
      </c>
      <c r="J12" s="220"/>
    </row>
    <row r="13" spans="1:10" x14ac:dyDescent="0.25">
      <c r="E13" s="287" t="s">
        <v>124</v>
      </c>
      <c r="F13" s="221">
        <v>7851.7112468699997</v>
      </c>
      <c r="G13" s="221">
        <v>1185.9579794600002</v>
      </c>
      <c r="H13" s="221">
        <v>931.06439996000006</v>
      </c>
      <c r="I13" s="222">
        <v>9968.7336262899989</v>
      </c>
      <c r="J13" s="220"/>
    </row>
    <row r="14" spans="1:10" x14ac:dyDescent="0.25">
      <c r="E14" s="287" t="s">
        <v>125</v>
      </c>
      <c r="F14" s="221">
        <v>8013.4549097199997</v>
      </c>
      <c r="G14" s="221">
        <v>1380.5340927700001</v>
      </c>
      <c r="H14" s="221">
        <v>1041.71671943</v>
      </c>
      <c r="I14" s="222">
        <v>10435.70572192</v>
      </c>
      <c r="J14" s="220"/>
    </row>
    <row r="15" spans="1:10" x14ac:dyDescent="0.25">
      <c r="E15" s="287" t="s">
        <v>126</v>
      </c>
      <c r="F15" s="221">
        <v>8296.3282122500004</v>
      </c>
      <c r="G15" s="221">
        <v>1381.9242497600001</v>
      </c>
      <c r="H15" s="221">
        <v>1122.2749348299999</v>
      </c>
      <c r="I15" s="222">
        <v>10800.527396840002</v>
      </c>
      <c r="J15" s="220"/>
    </row>
    <row r="16" spans="1:10" x14ac:dyDescent="0.25">
      <c r="E16" s="287" t="s">
        <v>127</v>
      </c>
      <c r="F16" s="221">
        <v>8522.9036079399993</v>
      </c>
      <c r="G16" s="221">
        <v>1493.6145005799997</v>
      </c>
      <c r="H16" s="221">
        <v>1354.72650086</v>
      </c>
      <c r="I16" s="222">
        <v>11371.244609379999</v>
      </c>
      <c r="J16" s="220"/>
    </row>
    <row r="17" spans="1:11" x14ac:dyDescent="0.25">
      <c r="E17" s="287" t="s">
        <v>128</v>
      </c>
      <c r="F17" s="221">
        <v>8743.8199172900004</v>
      </c>
      <c r="G17" s="221">
        <v>1493.34319074</v>
      </c>
      <c r="H17" s="221">
        <v>1200.14074039</v>
      </c>
      <c r="I17" s="222">
        <v>11437.303848419999</v>
      </c>
      <c r="J17" s="220"/>
    </row>
    <row r="18" spans="1:11" x14ac:dyDescent="0.25">
      <c r="E18" s="287" t="s">
        <v>129</v>
      </c>
      <c r="F18" s="221">
        <v>9071.716856179999</v>
      </c>
      <c r="G18" s="221">
        <v>1641.6953279699999</v>
      </c>
      <c r="H18" s="221">
        <v>1393.9635887299999</v>
      </c>
      <c r="I18" s="222">
        <v>12107.375772879997</v>
      </c>
      <c r="J18" s="220"/>
    </row>
    <row r="19" spans="1:11" x14ac:dyDescent="0.25">
      <c r="E19" s="287" t="s">
        <v>130</v>
      </c>
      <c r="F19" s="221">
        <v>9390.9765506299991</v>
      </c>
      <c r="G19" s="221">
        <v>1773.1138418700004</v>
      </c>
      <c r="H19" s="221">
        <v>1341.8731715599999</v>
      </c>
      <c r="I19" s="222">
        <v>12505.963564060001</v>
      </c>
      <c r="J19" s="220"/>
    </row>
    <row r="20" spans="1:11" x14ac:dyDescent="0.25">
      <c r="E20" s="287" t="s">
        <v>131</v>
      </c>
      <c r="F20" s="221">
        <v>9614.4555015999995</v>
      </c>
      <c r="G20" s="221">
        <v>1735.6534345799996</v>
      </c>
      <c r="H20" s="221">
        <v>1314.2642957400001</v>
      </c>
      <c r="I20" s="222">
        <v>12664.373231919999</v>
      </c>
      <c r="J20" s="220"/>
    </row>
    <row r="21" spans="1:11" x14ac:dyDescent="0.25">
      <c r="E21" s="287" t="s">
        <v>132</v>
      </c>
      <c r="F21" s="221">
        <v>10036.509826119998</v>
      </c>
      <c r="G21" s="221">
        <v>2019.8918534799996</v>
      </c>
      <c r="H21" s="221">
        <v>1342.5531945999999</v>
      </c>
      <c r="I21" s="222">
        <v>13398.954874199997</v>
      </c>
    </row>
    <row r="22" spans="1:11" x14ac:dyDescent="0.25">
      <c r="E22" s="287" t="s">
        <v>133</v>
      </c>
      <c r="F22" s="221">
        <v>10443.898793389999</v>
      </c>
      <c r="G22" s="221">
        <v>1922.3985888499994</v>
      </c>
      <c r="H22" s="221">
        <v>1729.2243865900002</v>
      </c>
      <c r="I22" s="222">
        <f>SUM(F22:H22)</f>
        <v>14095.521768829998</v>
      </c>
    </row>
    <row r="23" spans="1:11" x14ac:dyDescent="0.25">
      <c r="E23" s="287" t="s">
        <v>134</v>
      </c>
      <c r="F23" s="221">
        <v>10542.75790452</v>
      </c>
      <c r="G23" s="221">
        <v>1528.5598033199999</v>
      </c>
      <c r="H23" s="221">
        <v>763.68273913999997</v>
      </c>
      <c r="I23" s="222">
        <f>SUM(F23:H23)</f>
        <v>12835.000446980001</v>
      </c>
    </row>
    <row r="24" spans="1:11" x14ac:dyDescent="0.25">
      <c r="E24" s="287" t="s">
        <v>135</v>
      </c>
      <c r="F24" s="221">
        <v>10837.97770487</v>
      </c>
      <c r="G24" s="221">
        <v>2559.3316967199999</v>
      </c>
      <c r="H24" s="221">
        <v>2886.07592875</v>
      </c>
      <c r="I24" s="222">
        <f>SUM(F24:H24)</f>
        <v>16283.385330339999</v>
      </c>
    </row>
    <row r="25" spans="1:11" x14ac:dyDescent="0.25">
      <c r="E25" s="287" t="s">
        <v>147</v>
      </c>
      <c r="F25" s="221">
        <v>12026.24626442</v>
      </c>
      <c r="G25" s="221">
        <v>2760.4194183700001</v>
      </c>
      <c r="H25" s="221">
        <v>3339.02335614</v>
      </c>
      <c r="I25" s="222">
        <f>SUM(F25:H25)</f>
        <v>18125.689038930002</v>
      </c>
    </row>
    <row r="26" spans="1:11" x14ac:dyDescent="0.25">
      <c r="I26" s="223"/>
    </row>
    <row r="27" spans="1:11" x14ac:dyDescent="0.25">
      <c r="E27" s="287" t="s">
        <v>611</v>
      </c>
      <c r="F27" s="224">
        <f>SUM(F6:F25) / SUM($I$6:$I$25)</f>
        <v>0.74696039990398078</v>
      </c>
      <c r="G27" s="224">
        <f>SUM(G6:G25) / SUM($I$6:$I$25)</f>
        <v>0.13715438101513519</v>
      </c>
      <c r="H27" s="224">
        <f>SUM(H6:H25) / SUM($I$6:$I$25)</f>
        <v>0.11588521908088412</v>
      </c>
      <c r="I27" s="223"/>
    </row>
    <row r="28" spans="1:11" x14ac:dyDescent="0.25">
      <c r="A28" s="355" t="s">
        <v>332</v>
      </c>
      <c r="B28" s="355"/>
      <c r="K28" s="223"/>
    </row>
    <row r="29" spans="1:11" x14ac:dyDescent="0.25">
      <c r="G29" s="223"/>
      <c r="J29" s="223"/>
    </row>
    <row r="30" spans="1:11" x14ac:dyDescent="0.25">
      <c r="A30" s="225" t="s">
        <v>612</v>
      </c>
      <c r="B30" s="226">
        <v>2.8000000000000001E-2</v>
      </c>
    </row>
    <row r="31" spans="1:11" x14ac:dyDescent="0.25">
      <c r="A31" s="225" t="s">
        <v>613</v>
      </c>
      <c r="B31" s="226">
        <v>3.0700000000000002E-2</v>
      </c>
      <c r="G31" s="227"/>
    </row>
    <row r="32" spans="1:11" x14ac:dyDescent="0.25">
      <c r="A32" s="225"/>
      <c r="B32" s="226"/>
      <c r="G32" s="226"/>
    </row>
    <row r="33" spans="1:9" x14ac:dyDescent="0.25">
      <c r="A33" s="355" t="s">
        <v>326</v>
      </c>
      <c r="B33" s="355"/>
      <c r="C33" s="355"/>
      <c r="D33" s="355"/>
      <c r="E33" s="355"/>
      <c r="F33" s="355"/>
      <c r="G33" s="355"/>
      <c r="H33" s="355"/>
      <c r="I33" s="355"/>
    </row>
    <row r="34" spans="1:9" x14ac:dyDescent="0.25">
      <c r="G34" s="228"/>
      <c r="H34" s="228"/>
      <c r="I34" s="228"/>
    </row>
    <row r="35" spans="1:9" x14ac:dyDescent="0.25">
      <c r="A35" s="356" t="s">
        <v>614</v>
      </c>
      <c r="B35" s="356"/>
      <c r="C35" s="356"/>
      <c r="D35" s="356"/>
      <c r="E35" s="356"/>
      <c r="F35" s="356"/>
    </row>
    <row r="37" spans="1:9" ht="15.4" customHeight="1" x14ac:dyDescent="0.25">
      <c r="A37" s="352" t="s">
        <v>615</v>
      </c>
      <c r="B37" s="352"/>
      <c r="C37" s="352"/>
      <c r="D37" s="352"/>
      <c r="E37" s="352"/>
      <c r="F37" s="352"/>
      <c r="G37" s="352"/>
      <c r="H37" s="352"/>
      <c r="I37" s="352"/>
    </row>
    <row r="38" spans="1:9" x14ac:dyDescent="0.25">
      <c r="A38" s="352"/>
      <c r="B38" s="352"/>
      <c r="C38" s="352"/>
      <c r="D38" s="352"/>
      <c r="E38" s="352"/>
      <c r="F38" s="352"/>
      <c r="G38" s="352"/>
      <c r="H38" s="352"/>
      <c r="I38" s="352"/>
    </row>
    <row r="39" spans="1:9" x14ac:dyDescent="0.25">
      <c r="A39" s="352"/>
      <c r="B39" s="352"/>
      <c r="C39" s="352"/>
      <c r="D39" s="352"/>
      <c r="E39" s="352"/>
      <c r="F39" s="352"/>
      <c r="G39" s="352"/>
      <c r="H39" s="352"/>
      <c r="I39" s="352"/>
    </row>
    <row r="40" spans="1:9" x14ac:dyDescent="0.25">
      <c r="A40" s="285"/>
      <c r="B40" s="285"/>
      <c r="C40" s="285"/>
      <c r="D40" s="285"/>
      <c r="E40" s="285"/>
      <c r="F40" s="285"/>
      <c r="G40" s="285"/>
      <c r="H40" s="285"/>
      <c r="I40" s="285"/>
    </row>
    <row r="41" spans="1:9" x14ac:dyDescent="0.25">
      <c r="A41" s="158"/>
      <c r="B41" s="158"/>
      <c r="C41" s="158"/>
      <c r="D41" s="158"/>
      <c r="E41" s="158"/>
    </row>
  </sheetData>
  <mergeCells count="6">
    <mergeCell ref="A37:I39"/>
    <mergeCell ref="A1:I1"/>
    <mergeCell ref="A3:I3"/>
    <mergeCell ref="A28:B28"/>
    <mergeCell ref="A33:I33"/>
    <mergeCell ref="A35:F35"/>
  </mergeCells>
  <pageMargins left="0.45" right="0.45" top="0.5" bottom="0.5" header="0.3" footer="0.3"/>
  <pageSetup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919B8-B076-4EFC-BC79-497618E5CD96}">
  <dimension ref="A1:P48"/>
  <sheetViews>
    <sheetView zoomScaleNormal="100" workbookViewId="0">
      <selection sqref="A1:O1"/>
    </sheetView>
  </sheetViews>
  <sheetFormatPr defaultRowHeight="15.75" x14ac:dyDescent="0.25"/>
  <cols>
    <col min="1" max="1" width="24.125" customWidth="1"/>
    <col min="2" max="2" width="2.125" customWidth="1"/>
    <col min="3" max="15" width="8.75" customWidth="1"/>
  </cols>
  <sheetData>
    <row r="1" spans="1:15" s="1" customFormat="1" ht="26.25" x14ac:dyDescent="0.4">
      <c r="A1" s="327" t="s">
        <v>55</v>
      </c>
      <c r="B1" s="327"/>
      <c r="C1" s="327"/>
      <c r="D1" s="327"/>
      <c r="E1" s="327"/>
      <c r="F1" s="327"/>
      <c r="G1" s="327"/>
      <c r="H1" s="327"/>
      <c r="I1" s="327"/>
      <c r="J1" s="327"/>
      <c r="K1" s="327"/>
      <c r="L1" s="327"/>
      <c r="M1" s="327"/>
      <c r="N1" s="327"/>
      <c r="O1" s="327"/>
    </row>
    <row r="2" spans="1:15" ht="4.5" customHeight="1" x14ac:dyDescent="0.25">
      <c r="A2" s="2"/>
      <c r="B2" s="2"/>
      <c r="C2" s="2"/>
      <c r="D2" s="2"/>
      <c r="E2" s="2"/>
      <c r="F2" s="2"/>
      <c r="G2" s="2"/>
      <c r="H2" s="2"/>
      <c r="I2" s="2"/>
      <c r="J2" s="2"/>
    </row>
    <row r="3" spans="1:15" ht="18.75" customHeight="1" x14ac:dyDescent="0.3">
      <c r="A3" s="328" t="s">
        <v>146</v>
      </c>
      <c r="B3" s="328"/>
      <c r="C3" s="328"/>
      <c r="D3" s="328"/>
      <c r="E3" s="328"/>
      <c r="F3" s="328"/>
      <c r="G3" s="328"/>
      <c r="H3" s="328"/>
      <c r="I3" s="328"/>
      <c r="J3" s="328"/>
      <c r="K3" s="328"/>
      <c r="L3" s="328"/>
      <c r="M3" s="328"/>
      <c r="N3" s="328"/>
      <c r="O3" s="328"/>
    </row>
    <row r="5" spans="1:15" x14ac:dyDescent="0.25">
      <c r="A5" s="8"/>
      <c r="B5" s="9"/>
      <c r="C5" s="10" t="s">
        <v>56</v>
      </c>
      <c r="D5" s="10" t="s">
        <v>57</v>
      </c>
      <c r="E5" s="10" t="s">
        <v>58</v>
      </c>
      <c r="F5" s="10" t="s">
        <v>59</v>
      </c>
      <c r="G5" s="10" t="s">
        <v>60</v>
      </c>
      <c r="H5" s="10" t="s">
        <v>61</v>
      </c>
      <c r="I5" s="10" t="s">
        <v>62</v>
      </c>
      <c r="J5" s="10" t="s">
        <v>63</v>
      </c>
      <c r="K5" s="10" t="s">
        <v>64</v>
      </c>
      <c r="L5" s="10" t="s">
        <v>65</v>
      </c>
      <c r="M5" s="10" t="s">
        <v>66</v>
      </c>
      <c r="N5" s="10" t="s">
        <v>67</v>
      </c>
      <c r="O5" s="11" t="s">
        <v>68</v>
      </c>
    </row>
    <row r="6" spans="1:15" x14ac:dyDescent="0.25">
      <c r="A6" s="8"/>
      <c r="B6" s="9"/>
      <c r="C6" s="12"/>
      <c r="D6" s="12"/>
      <c r="E6" s="12"/>
      <c r="F6" s="12"/>
      <c r="G6" s="12"/>
      <c r="H6" s="12"/>
      <c r="I6" s="12"/>
      <c r="J6" s="12"/>
      <c r="K6" s="12"/>
      <c r="L6" s="12"/>
      <c r="M6" s="12"/>
      <c r="N6" s="12"/>
      <c r="O6" s="13"/>
    </row>
    <row r="7" spans="1:15" ht="15.75" customHeight="1" x14ac:dyDescent="0.25">
      <c r="A7" s="14" t="s">
        <v>69</v>
      </c>
      <c r="B7" s="15"/>
      <c r="C7" s="16">
        <v>2700.2178893400001</v>
      </c>
      <c r="D7" s="16">
        <v>2574.2782032599998</v>
      </c>
      <c r="E7" s="16">
        <v>4003.1054611500003</v>
      </c>
      <c r="F7" s="16">
        <v>2814.12590077</v>
      </c>
      <c r="G7" s="16">
        <v>6621.4529981999995</v>
      </c>
      <c r="H7" s="16">
        <v>3845.9751530399999</v>
      </c>
      <c r="I7" s="16">
        <v>3589.4012463100003</v>
      </c>
      <c r="J7" s="16">
        <v>2434.3490038999998</v>
      </c>
      <c r="K7" s="16">
        <v>5557.0450658299997</v>
      </c>
      <c r="L7" s="16">
        <v>6518.6699587800003</v>
      </c>
      <c r="M7" s="16">
        <v>3231.0770865599998</v>
      </c>
      <c r="N7" s="16">
        <v>4244.5224522999997</v>
      </c>
      <c r="O7" s="16">
        <f>SUM(C7:N7)</f>
        <v>48134.220419440004</v>
      </c>
    </row>
    <row r="8" spans="1:15" x14ac:dyDescent="0.25">
      <c r="A8" s="17"/>
      <c r="B8" s="9"/>
      <c r="C8" s="18"/>
      <c r="D8" s="18"/>
      <c r="E8" s="18"/>
      <c r="F8" s="18"/>
      <c r="G8" s="18"/>
      <c r="H8" s="18"/>
      <c r="I8" s="18"/>
      <c r="J8" s="18"/>
      <c r="K8" s="18"/>
      <c r="L8" s="18"/>
      <c r="M8" s="18"/>
      <c r="N8" s="18"/>
      <c r="O8" s="18"/>
    </row>
    <row r="9" spans="1:15" x14ac:dyDescent="0.25">
      <c r="A9" s="14" t="s">
        <v>70</v>
      </c>
      <c r="B9" s="15"/>
      <c r="C9" s="16">
        <v>2671.8125320200002</v>
      </c>
      <c r="D9" s="16">
        <v>2555.9831756899998</v>
      </c>
      <c r="E9" s="16">
        <v>3963.9683134200004</v>
      </c>
      <c r="F9" s="16">
        <v>2777.1178416900002</v>
      </c>
      <c r="G9" s="16">
        <v>2669.3106288499998</v>
      </c>
      <c r="H9" s="16">
        <v>3806.9339462799999</v>
      </c>
      <c r="I9" s="16">
        <v>3567.5205708900003</v>
      </c>
      <c r="J9" s="16">
        <v>2415.4697014399999</v>
      </c>
      <c r="K9" s="16">
        <v>5364.5552783100002</v>
      </c>
      <c r="L9" s="16">
        <v>6288.0303382499997</v>
      </c>
      <c r="M9" s="16">
        <v>3201.3820025599998</v>
      </c>
      <c r="N9" s="16">
        <v>4206.5592192700005</v>
      </c>
      <c r="O9" s="16">
        <f>SUM(C9:N9)</f>
        <v>43488.643548669999</v>
      </c>
    </row>
    <row r="10" spans="1:15" x14ac:dyDescent="0.25">
      <c r="A10" s="17"/>
      <c r="B10" s="9"/>
      <c r="C10" s="18"/>
      <c r="D10" s="18"/>
      <c r="E10" s="18"/>
      <c r="F10" s="18"/>
      <c r="G10" s="18"/>
      <c r="H10" s="18"/>
      <c r="I10" s="18"/>
      <c r="J10" s="18"/>
      <c r="K10" s="18"/>
      <c r="L10" s="18"/>
      <c r="M10" s="18"/>
      <c r="N10" s="18"/>
      <c r="O10" s="18"/>
    </row>
    <row r="11" spans="1:15" x14ac:dyDescent="0.25">
      <c r="A11" s="14" t="s">
        <v>71</v>
      </c>
      <c r="B11" s="15"/>
      <c r="C11" s="16">
        <v>190.48235106999999</v>
      </c>
      <c r="D11" s="16">
        <v>112.06464342000001</v>
      </c>
      <c r="E11" s="16">
        <v>898.16291951000017</v>
      </c>
      <c r="F11" s="16">
        <v>165.96521649000002</v>
      </c>
      <c r="G11" s="16">
        <v>180.21732528000001</v>
      </c>
      <c r="H11" s="16">
        <v>913.41282636000017</v>
      </c>
      <c r="I11" s="16">
        <v>205.28269175</v>
      </c>
      <c r="J11" s="16">
        <v>136.06403632999999</v>
      </c>
      <c r="K11" s="16">
        <v>2356.3951645999996</v>
      </c>
      <c r="L11" s="16">
        <v>676.06966295999996</v>
      </c>
      <c r="M11" s="16">
        <v>510.85644234000006</v>
      </c>
      <c r="N11" s="16">
        <v>972.00932664000004</v>
      </c>
      <c r="O11" s="16">
        <f>SUM(C11:N11)</f>
        <v>7316.9826067499998</v>
      </c>
    </row>
    <row r="12" spans="1:15" x14ac:dyDescent="0.25">
      <c r="A12" s="19" t="s">
        <v>72</v>
      </c>
      <c r="B12" s="9"/>
      <c r="C12" s="20">
        <v>-3.2373849899999998</v>
      </c>
      <c r="D12" s="20">
        <v>3.110162E-2</v>
      </c>
      <c r="E12" s="20">
        <v>0.64044159999999994</v>
      </c>
      <c r="F12" s="20">
        <v>-0.48283161000000002</v>
      </c>
      <c r="G12" s="20">
        <v>5.2285399999999994E-3</v>
      </c>
      <c r="H12" s="20">
        <v>10.886110279999999</v>
      </c>
      <c r="I12" s="20">
        <v>-10.483183560000001</v>
      </c>
      <c r="J12" s="20">
        <v>-0.22117972</v>
      </c>
      <c r="K12" s="20">
        <v>1.59335636</v>
      </c>
      <c r="L12" s="20">
        <v>-1.42556204</v>
      </c>
      <c r="M12" s="20">
        <v>0.34551893</v>
      </c>
      <c r="N12" s="20">
        <v>3.2108161099999997</v>
      </c>
      <c r="O12" s="20">
        <f>SUM(C12:N12)</f>
        <v>0.86243151999999856</v>
      </c>
    </row>
    <row r="13" spans="1:15" x14ac:dyDescent="0.25">
      <c r="A13" s="19" t="s">
        <v>73</v>
      </c>
      <c r="B13" s="9"/>
      <c r="C13" s="20">
        <v>171.40242749999999</v>
      </c>
      <c r="D13" s="20">
        <v>105.98221493</v>
      </c>
      <c r="E13" s="20">
        <v>866.25510443999997</v>
      </c>
      <c r="F13" s="20">
        <v>157.90186058</v>
      </c>
      <c r="G13" s="20">
        <v>177.36644991999998</v>
      </c>
      <c r="H13" s="20">
        <v>889.62567132000004</v>
      </c>
      <c r="I13" s="20">
        <v>162.43961859999999</v>
      </c>
      <c r="J13" s="20">
        <v>86.629958370000011</v>
      </c>
      <c r="K13" s="20">
        <v>631.70879917000002</v>
      </c>
      <c r="L13" s="20">
        <v>627.22289475999992</v>
      </c>
      <c r="M13" s="20">
        <v>476.56805063000002</v>
      </c>
      <c r="N13" s="20">
        <v>969.98812549999991</v>
      </c>
      <c r="O13" s="20">
        <f t="shared" ref="O13:O18" si="0">SUM(C13:N13)</f>
        <v>5323.0911757199992</v>
      </c>
    </row>
    <row r="14" spans="1:15" x14ac:dyDescent="0.25">
      <c r="A14" s="19" t="s">
        <v>74</v>
      </c>
      <c r="B14" s="9"/>
      <c r="C14" s="20">
        <v>2.57303229</v>
      </c>
      <c r="D14" s="20">
        <v>1.7894783999999999</v>
      </c>
      <c r="E14" s="20">
        <v>17.14760991</v>
      </c>
      <c r="F14" s="20">
        <v>5.5119496699999999</v>
      </c>
      <c r="G14" s="20">
        <v>1.6838156999999998</v>
      </c>
      <c r="H14" s="20">
        <v>4.2432353899999997</v>
      </c>
      <c r="I14" s="20">
        <v>2.1120963599999998</v>
      </c>
      <c r="J14" s="20">
        <v>25.972984480000001</v>
      </c>
      <c r="K14" s="20">
        <v>957.51030162000006</v>
      </c>
      <c r="L14" s="20">
        <v>1.4447801499999999</v>
      </c>
      <c r="M14" s="20">
        <v>-0.48012081000000001</v>
      </c>
      <c r="N14" s="20">
        <v>2.9338892299999997</v>
      </c>
      <c r="O14" s="20">
        <f t="shared" si="0"/>
        <v>1022.44305239</v>
      </c>
    </row>
    <row r="15" spans="1:15" x14ac:dyDescent="0.25">
      <c r="A15" s="19" t="s">
        <v>75</v>
      </c>
      <c r="B15" s="9"/>
      <c r="C15" s="20">
        <v>5.0000000000000001E-3</v>
      </c>
      <c r="D15" s="20">
        <v>0.86536827000000005</v>
      </c>
      <c r="E15" s="20">
        <v>0.60521359999999991</v>
      </c>
      <c r="F15" s="20">
        <v>0.44189526000000001</v>
      </c>
      <c r="G15" s="20">
        <v>1.2515999999999999E-2</v>
      </c>
      <c r="H15" s="20">
        <v>2.7699999999999999E-3</v>
      </c>
      <c r="I15" s="20">
        <v>1.0483000000000001E-2</v>
      </c>
      <c r="J15" s="20">
        <v>1.5439E-2</v>
      </c>
      <c r="K15" s="20">
        <v>-1.1663999999999999E-2</v>
      </c>
      <c r="L15" s="20">
        <v>6.6694086700000001</v>
      </c>
      <c r="M15" s="20">
        <v>30.88196173</v>
      </c>
      <c r="N15" s="20">
        <v>0</v>
      </c>
      <c r="O15" s="20">
        <f t="shared" si="0"/>
        <v>39.498391529999999</v>
      </c>
    </row>
    <row r="16" spans="1:15" x14ac:dyDescent="0.25">
      <c r="A16" s="19" t="s">
        <v>76</v>
      </c>
      <c r="B16" s="9"/>
      <c r="C16" s="20">
        <v>19.10054143</v>
      </c>
      <c r="D16" s="20">
        <v>0.43008849999999998</v>
      </c>
      <c r="E16" s="20">
        <v>9.0427979999999991E-2</v>
      </c>
      <c r="F16" s="20">
        <v>0.38072796999999997</v>
      </c>
      <c r="G16" s="20">
        <v>0.44613797999999999</v>
      </c>
      <c r="H16" s="20">
        <v>0.16278391</v>
      </c>
      <c r="I16" s="20">
        <v>50.321847560000002</v>
      </c>
      <c r="J16" s="20">
        <v>13.969069320000001</v>
      </c>
      <c r="K16" s="20">
        <v>371.55017040000001</v>
      </c>
      <c r="L16" s="20">
        <v>34.426003360000003</v>
      </c>
      <c r="M16" s="20">
        <v>0.67185247999999997</v>
      </c>
      <c r="N16" s="20">
        <v>-9.265626619999999</v>
      </c>
      <c r="O16" s="20">
        <f t="shared" si="0"/>
        <v>482.28402426999997</v>
      </c>
    </row>
    <row r="17" spans="1:15" x14ac:dyDescent="0.25">
      <c r="A17" s="19" t="s">
        <v>77</v>
      </c>
      <c r="B17" s="9"/>
      <c r="C17" s="20">
        <v>0.32531583999999997</v>
      </c>
      <c r="D17" s="20">
        <v>0.38277169999999999</v>
      </c>
      <c r="E17" s="20">
        <v>5.5875727199999998</v>
      </c>
      <c r="F17" s="20">
        <v>2.1313941299999999</v>
      </c>
      <c r="G17" s="20">
        <v>0.11817714</v>
      </c>
      <c r="H17" s="20">
        <v>3.3032334599999995</v>
      </c>
      <c r="I17" s="20">
        <v>3.1276789999999999E-2</v>
      </c>
      <c r="J17" s="20">
        <v>9.6977648800000011</v>
      </c>
      <c r="K17" s="20">
        <v>390.58886405000004</v>
      </c>
      <c r="L17" s="20">
        <v>1.5131180600000003</v>
      </c>
      <c r="M17" s="20">
        <v>0.21877938</v>
      </c>
      <c r="N17" s="20">
        <v>1.8450184199999999</v>
      </c>
      <c r="O17" s="20">
        <f t="shared" si="0"/>
        <v>415.74328657000001</v>
      </c>
    </row>
    <row r="18" spans="1:15" x14ac:dyDescent="0.25">
      <c r="A18" s="19" t="s">
        <v>78</v>
      </c>
      <c r="B18" s="9"/>
      <c r="C18" s="20">
        <v>0.313419</v>
      </c>
      <c r="D18" s="20">
        <v>2.5836199999999998</v>
      </c>
      <c r="E18" s="20">
        <v>7.83654926</v>
      </c>
      <c r="F18" s="20">
        <v>8.0220489999999992E-2</v>
      </c>
      <c r="G18" s="20">
        <v>0.58499999999999996</v>
      </c>
      <c r="H18" s="20">
        <v>5.1890219999999996</v>
      </c>
      <c r="I18" s="20">
        <v>0.850553</v>
      </c>
      <c r="J18" s="20">
        <v>0</v>
      </c>
      <c r="K18" s="20">
        <v>3.4553370000000001</v>
      </c>
      <c r="L18" s="20">
        <v>6.2190199999999995</v>
      </c>
      <c r="M18" s="20">
        <v>2.6504000000000003</v>
      </c>
      <c r="N18" s="20">
        <v>3.2971040000000005</v>
      </c>
      <c r="O18" s="20">
        <f t="shared" si="0"/>
        <v>33.060244750000003</v>
      </c>
    </row>
    <row r="19" spans="1:15" x14ac:dyDescent="0.25">
      <c r="A19" s="17"/>
      <c r="B19" s="9"/>
      <c r="C19" s="20"/>
      <c r="D19" s="20"/>
      <c r="E19" s="20"/>
      <c r="F19" s="20"/>
      <c r="G19" s="20"/>
      <c r="H19" s="20"/>
      <c r="I19" s="20"/>
      <c r="J19" s="20"/>
      <c r="K19" s="20"/>
      <c r="L19" s="20"/>
      <c r="M19" s="20"/>
      <c r="N19" s="20"/>
      <c r="O19" s="20"/>
    </row>
    <row r="20" spans="1:15" x14ac:dyDescent="0.25">
      <c r="A20" s="14" t="s">
        <v>79</v>
      </c>
      <c r="B20" s="15"/>
      <c r="C20" s="16">
        <v>1331.4327507100004</v>
      </c>
      <c r="D20" s="16">
        <v>1258.8753725999998</v>
      </c>
      <c r="E20" s="16">
        <v>1284.0979157199999</v>
      </c>
      <c r="F20" s="16">
        <v>1316.7612828800002</v>
      </c>
      <c r="G20" s="16">
        <v>1263.77490534</v>
      </c>
      <c r="H20" s="16">
        <v>1337.0054358099997</v>
      </c>
      <c r="I20" s="16">
        <v>1355.15363662</v>
      </c>
      <c r="J20" s="16">
        <v>1051.90758439</v>
      </c>
      <c r="K20" s="16">
        <v>1263.02959399</v>
      </c>
      <c r="L20" s="16">
        <v>1227.8601127400002</v>
      </c>
      <c r="M20" s="16">
        <v>1340.7379554799998</v>
      </c>
      <c r="N20" s="16">
        <v>1360.8377545199999</v>
      </c>
      <c r="O20" s="16">
        <f t="shared" ref="O20:O27" si="1">SUM(C20:N20)</f>
        <v>15391.4743008</v>
      </c>
    </row>
    <row r="21" spans="1:15" x14ac:dyDescent="0.25">
      <c r="A21" s="21" t="s">
        <v>80</v>
      </c>
      <c r="B21" s="22"/>
      <c r="C21" s="23">
        <v>1237.2691969400003</v>
      </c>
      <c r="D21" s="23">
        <v>1109.8994501999998</v>
      </c>
      <c r="E21" s="23">
        <v>1127.59800606</v>
      </c>
      <c r="F21" s="23">
        <v>1178.13801689</v>
      </c>
      <c r="G21" s="23">
        <v>1118.2483872199998</v>
      </c>
      <c r="H21" s="23">
        <v>1183.63613616</v>
      </c>
      <c r="I21" s="23">
        <v>1259.15262532</v>
      </c>
      <c r="J21" s="23">
        <v>935.64832975000002</v>
      </c>
      <c r="K21" s="23">
        <v>1131.4352585899999</v>
      </c>
      <c r="L21" s="23">
        <v>1213.03504376</v>
      </c>
      <c r="M21" s="23">
        <v>1202.7007984099998</v>
      </c>
      <c r="N21" s="23">
        <v>1217.4932790999999</v>
      </c>
      <c r="O21" s="23">
        <f t="shared" si="1"/>
        <v>13914.254528399999</v>
      </c>
    </row>
    <row r="22" spans="1:15" x14ac:dyDescent="0.25">
      <c r="A22" s="19" t="s">
        <v>81</v>
      </c>
      <c r="B22" s="9"/>
      <c r="C22" s="20">
        <v>1074.47297854</v>
      </c>
      <c r="D22" s="20">
        <v>960.00688229000002</v>
      </c>
      <c r="E22" s="20">
        <v>971.93273580999994</v>
      </c>
      <c r="F22" s="20">
        <v>1021.52475385</v>
      </c>
      <c r="G22" s="20">
        <v>957.79437077</v>
      </c>
      <c r="H22" s="20">
        <v>1044.95300664</v>
      </c>
      <c r="I22" s="20">
        <v>1123.2566392899998</v>
      </c>
      <c r="J22" s="20">
        <v>836.31665448000001</v>
      </c>
      <c r="K22" s="20">
        <v>941.66126444000008</v>
      </c>
      <c r="L22" s="20">
        <v>1053.3783941200002</v>
      </c>
      <c r="M22" s="20">
        <v>1029.7235642799999</v>
      </c>
      <c r="N22" s="20">
        <v>1061.2989711499999</v>
      </c>
      <c r="O22" s="20">
        <f t="shared" si="1"/>
        <v>12076.320215659998</v>
      </c>
    </row>
    <row r="23" spans="1:15" x14ac:dyDescent="0.25">
      <c r="A23" s="19" t="s">
        <v>82</v>
      </c>
      <c r="B23" s="9"/>
      <c r="C23" s="20">
        <v>162.79621840000001</v>
      </c>
      <c r="D23" s="20">
        <v>149.89256791</v>
      </c>
      <c r="E23" s="20">
        <v>155.66527024999999</v>
      </c>
      <c r="F23" s="20">
        <v>156.61326303999999</v>
      </c>
      <c r="G23" s="20">
        <v>160.45401644999998</v>
      </c>
      <c r="H23" s="20">
        <v>138.68312952000002</v>
      </c>
      <c r="I23" s="20">
        <v>135.89598602999999</v>
      </c>
      <c r="J23" s="20">
        <v>99.331675269999991</v>
      </c>
      <c r="K23" s="20">
        <v>189.77399415000002</v>
      </c>
      <c r="L23" s="20">
        <v>159.65664963999998</v>
      </c>
      <c r="M23" s="20">
        <v>172.97723413</v>
      </c>
      <c r="N23" s="20">
        <v>156.19430795</v>
      </c>
      <c r="O23" s="20">
        <f t="shared" si="1"/>
        <v>1837.93431274</v>
      </c>
    </row>
    <row r="24" spans="1:15" x14ac:dyDescent="0.25">
      <c r="A24" s="19" t="s">
        <v>83</v>
      </c>
      <c r="B24" s="9"/>
      <c r="C24" s="20">
        <v>43.295379770000004</v>
      </c>
      <c r="D24" s="20">
        <v>101.04553195</v>
      </c>
      <c r="E24" s="20">
        <v>107.74059922000001</v>
      </c>
      <c r="F24" s="20">
        <v>88.305937</v>
      </c>
      <c r="G24" s="20">
        <v>92.250792560000008</v>
      </c>
      <c r="H24" s="20">
        <v>86.510107259999998</v>
      </c>
      <c r="I24" s="20">
        <v>52.790104460000002</v>
      </c>
      <c r="J24" s="20">
        <v>71.119322400000001</v>
      </c>
      <c r="K24" s="20">
        <v>84.567958169999997</v>
      </c>
      <c r="L24" s="20">
        <v>-35.130610740000002</v>
      </c>
      <c r="M24" s="20">
        <v>87.931074379999984</v>
      </c>
      <c r="N24" s="20">
        <v>93.638927319999993</v>
      </c>
      <c r="O24" s="20">
        <f t="shared" si="1"/>
        <v>874.06512375000011</v>
      </c>
    </row>
    <row r="25" spans="1:15" x14ac:dyDescent="0.25">
      <c r="A25" s="19" t="s">
        <v>84</v>
      </c>
      <c r="B25" s="9"/>
      <c r="C25" s="20">
        <v>12.54867091</v>
      </c>
      <c r="D25" s="20">
        <v>12.46018563</v>
      </c>
      <c r="E25" s="20">
        <v>12.363048460000002</v>
      </c>
      <c r="F25" s="20">
        <v>12.95047134</v>
      </c>
      <c r="G25" s="20">
        <v>12.543850430000001</v>
      </c>
      <c r="H25" s="20">
        <v>12.653726170000001</v>
      </c>
      <c r="I25" s="20">
        <v>12.80546854</v>
      </c>
      <c r="J25" s="20">
        <v>11.758579429999999</v>
      </c>
      <c r="K25" s="20">
        <v>11.43646803</v>
      </c>
      <c r="L25" s="20">
        <v>12.943042269999999</v>
      </c>
      <c r="M25" s="20">
        <v>12.161287119999999</v>
      </c>
      <c r="N25" s="20">
        <v>12.791926630000001</v>
      </c>
      <c r="O25" s="20">
        <f t="shared" si="1"/>
        <v>149.41672495999998</v>
      </c>
    </row>
    <row r="26" spans="1:15" x14ac:dyDescent="0.25">
      <c r="A26" s="19" t="s">
        <v>85</v>
      </c>
      <c r="B26" s="9"/>
      <c r="C26" s="20">
        <v>2.12811335</v>
      </c>
      <c r="D26" s="20">
        <v>1.97154769</v>
      </c>
      <c r="E26" s="20">
        <v>2.04744342</v>
      </c>
      <c r="F26" s="20">
        <v>1.3093637900000001</v>
      </c>
      <c r="G26" s="20">
        <v>2.14821844</v>
      </c>
      <c r="H26" s="20">
        <v>1.87446727</v>
      </c>
      <c r="I26" s="20">
        <v>1.7444230600000001</v>
      </c>
      <c r="J26" s="20">
        <v>1.5963943000000003</v>
      </c>
      <c r="K26" s="20">
        <v>1.56784243</v>
      </c>
      <c r="L26" s="20">
        <v>1.97700874</v>
      </c>
      <c r="M26" s="20">
        <v>2.0080931400000002</v>
      </c>
      <c r="N26" s="20">
        <v>2.1005288700000002</v>
      </c>
      <c r="O26" s="20">
        <f t="shared" si="1"/>
        <v>22.473444499999999</v>
      </c>
    </row>
    <row r="27" spans="1:15" x14ac:dyDescent="0.25">
      <c r="A27" s="19" t="s">
        <v>86</v>
      </c>
      <c r="B27" s="9"/>
      <c r="C27" s="20">
        <v>36.191389739999998</v>
      </c>
      <c r="D27" s="20">
        <v>33.498657129999998</v>
      </c>
      <c r="E27" s="20">
        <v>34.348818559999998</v>
      </c>
      <c r="F27" s="20">
        <v>36.057493860000001</v>
      </c>
      <c r="G27" s="20">
        <v>38.583656689999998</v>
      </c>
      <c r="H27" s="20">
        <v>52.330998950000001</v>
      </c>
      <c r="I27" s="20">
        <v>28.661015239999998</v>
      </c>
      <c r="J27" s="20">
        <v>31.784958509999999</v>
      </c>
      <c r="K27" s="20">
        <v>34.022066770000002</v>
      </c>
      <c r="L27" s="20">
        <v>35.035628710000005</v>
      </c>
      <c r="M27" s="20">
        <v>35.936702429999997</v>
      </c>
      <c r="N27" s="20">
        <v>34.813092600000004</v>
      </c>
      <c r="O27" s="20">
        <f t="shared" si="1"/>
        <v>431.26447919000009</v>
      </c>
    </row>
    <row r="28" spans="1:15" x14ac:dyDescent="0.25">
      <c r="A28" s="17"/>
      <c r="B28" s="9"/>
      <c r="C28" s="20"/>
      <c r="D28" s="20"/>
      <c r="E28" s="20"/>
      <c r="F28" s="20"/>
      <c r="G28" s="20"/>
      <c r="H28" s="20"/>
      <c r="I28" s="20"/>
      <c r="J28" s="20"/>
      <c r="K28" s="20"/>
      <c r="L28" s="20"/>
      <c r="M28" s="20"/>
      <c r="N28" s="20"/>
      <c r="O28" s="20"/>
    </row>
    <row r="29" spans="1:15" x14ac:dyDescent="0.25">
      <c r="A29" s="14" t="s">
        <v>87</v>
      </c>
      <c r="B29" s="15"/>
      <c r="C29" s="16">
        <v>1149.8974302399999</v>
      </c>
      <c r="D29" s="16">
        <v>1185.0431596700003</v>
      </c>
      <c r="E29" s="16">
        <v>1781.7074781900001</v>
      </c>
      <c r="F29" s="16">
        <v>1294.3913423200001</v>
      </c>
      <c r="G29" s="16">
        <v>1225.31839823</v>
      </c>
      <c r="H29" s="16">
        <v>1556.5156841099999</v>
      </c>
      <c r="I29" s="16">
        <v>2007.0842425200001</v>
      </c>
      <c r="J29" s="16">
        <v>1227.49808072</v>
      </c>
      <c r="K29" s="16">
        <v>1745.1305197199999</v>
      </c>
      <c r="L29" s="16">
        <v>4384.1005625500002</v>
      </c>
      <c r="M29" s="16">
        <v>1349.78760474</v>
      </c>
      <c r="N29" s="16">
        <v>1873.7121381099998</v>
      </c>
      <c r="O29" s="16">
        <f>SUM(C29:N29)</f>
        <v>20780.186641120003</v>
      </c>
    </row>
    <row r="30" spans="1:15" x14ac:dyDescent="0.25">
      <c r="A30" s="21" t="s">
        <v>88</v>
      </c>
      <c r="B30" s="22"/>
      <c r="C30" s="23">
        <v>959.14521471</v>
      </c>
      <c r="D30" s="23">
        <v>978.8113511900001</v>
      </c>
      <c r="E30" s="23">
        <v>1535.77576884</v>
      </c>
      <c r="F30" s="23">
        <v>1088.0789626400001</v>
      </c>
      <c r="G30" s="23">
        <v>997.5310112300001</v>
      </c>
      <c r="H30" s="23">
        <v>1310.4979861500001</v>
      </c>
      <c r="I30" s="23">
        <v>1748.2901813000001</v>
      </c>
      <c r="J30" s="23">
        <v>1032.4980856500001</v>
      </c>
      <c r="K30" s="23">
        <v>1575.4226969399999</v>
      </c>
      <c r="L30" s="23">
        <v>4148.5629128299997</v>
      </c>
      <c r="M30" s="23">
        <v>1109.9977712800001</v>
      </c>
      <c r="N30" s="23">
        <v>1641.07709617</v>
      </c>
      <c r="O30" s="23">
        <f>SUM(C30:N30)</f>
        <v>18125.689038930002</v>
      </c>
    </row>
    <row r="31" spans="1:15" x14ac:dyDescent="0.25">
      <c r="A31" s="19" t="s">
        <v>89</v>
      </c>
      <c r="B31" s="9"/>
      <c r="C31" s="20">
        <v>867.62697592999996</v>
      </c>
      <c r="D31" s="20">
        <v>903.39600508000001</v>
      </c>
      <c r="E31" s="20">
        <v>986.05038602999991</v>
      </c>
      <c r="F31" s="20">
        <v>896.91369205000001</v>
      </c>
      <c r="G31" s="20">
        <v>933.92137739000009</v>
      </c>
      <c r="H31" s="20">
        <v>1165.29156238</v>
      </c>
      <c r="I31" s="20">
        <v>1041.8971893400001</v>
      </c>
      <c r="J31" s="20">
        <v>950.48160853000002</v>
      </c>
      <c r="K31" s="20">
        <v>1288.49303549</v>
      </c>
      <c r="L31" s="20">
        <v>965.11574906999999</v>
      </c>
      <c r="M31" s="20">
        <v>950.88860804000001</v>
      </c>
      <c r="N31" s="20">
        <v>1076.17007509</v>
      </c>
      <c r="O31" s="20">
        <f>SUM(C31:N31)</f>
        <v>12026.246264420002</v>
      </c>
    </row>
    <row r="32" spans="1:15" x14ac:dyDescent="0.25">
      <c r="A32" s="19" t="s">
        <v>90</v>
      </c>
      <c r="B32" s="9"/>
      <c r="C32" s="20">
        <v>52.395907649999998</v>
      </c>
      <c r="D32" s="20">
        <v>42.431949639999999</v>
      </c>
      <c r="E32" s="20">
        <v>512.61715848999995</v>
      </c>
      <c r="F32" s="20">
        <v>80.790268069999996</v>
      </c>
      <c r="G32" s="20">
        <v>33.823161970000001</v>
      </c>
      <c r="H32" s="20">
        <v>108.74139344</v>
      </c>
      <c r="I32" s="20">
        <v>661.82557111000006</v>
      </c>
      <c r="J32" s="20">
        <v>41.002575360000002</v>
      </c>
      <c r="K32" s="20">
        <v>102.48551241</v>
      </c>
      <c r="L32" s="20">
        <v>576.67749538999999</v>
      </c>
      <c r="M32" s="20">
        <v>45.415746439999992</v>
      </c>
      <c r="N32" s="20">
        <v>502.21267839999996</v>
      </c>
      <c r="O32" s="20">
        <f t="shared" ref="O32:O37" si="2">SUM(C32:N32)</f>
        <v>2760.4194183700001</v>
      </c>
    </row>
    <row r="33" spans="1:16" x14ac:dyDescent="0.25">
      <c r="A33" s="19" t="s">
        <v>91</v>
      </c>
      <c r="B33" s="9"/>
      <c r="C33" s="20">
        <v>39.122331130000006</v>
      </c>
      <c r="D33" s="20">
        <v>32.983396470000002</v>
      </c>
      <c r="E33" s="20">
        <v>37.108224319999998</v>
      </c>
      <c r="F33" s="20">
        <v>110.37500252</v>
      </c>
      <c r="G33" s="20">
        <v>29.78647187</v>
      </c>
      <c r="H33" s="20">
        <v>36.465030330000005</v>
      </c>
      <c r="I33" s="20">
        <v>44.567420850000005</v>
      </c>
      <c r="J33" s="20">
        <v>41.013901760000003</v>
      </c>
      <c r="K33" s="20">
        <v>184.44414903999999</v>
      </c>
      <c r="L33" s="20">
        <v>2606.7696683700001</v>
      </c>
      <c r="M33" s="20">
        <v>113.69341679999999</v>
      </c>
      <c r="N33" s="20">
        <v>62.694342679999998</v>
      </c>
      <c r="O33" s="20">
        <f t="shared" si="2"/>
        <v>3339.02335614</v>
      </c>
    </row>
    <row r="34" spans="1:16" x14ac:dyDescent="0.25">
      <c r="A34" s="19" t="s">
        <v>92</v>
      </c>
      <c r="B34" s="9"/>
      <c r="C34" s="20">
        <v>34.070032880000007</v>
      </c>
      <c r="D34" s="20">
        <v>72.268748560000006</v>
      </c>
      <c r="E34" s="20">
        <v>75.556349019999999</v>
      </c>
      <c r="F34" s="20">
        <v>61.999023680000001</v>
      </c>
      <c r="G34" s="20">
        <v>67.559081290000009</v>
      </c>
      <c r="H34" s="20">
        <v>91.612591450000011</v>
      </c>
      <c r="I34" s="20">
        <v>87.873296300000007</v>
      </c>
      <c r="J34" s="20">
        <v>58.544198710000003</v>
      </c>
      <c r="K34" s="20">
        <v>74.79715075</v>
      </c>
      <c r="L34" s="20">
        <v>77.555353670000002</v>
      </c>
      <c r="M34" s="20">
        <v>69.280893719999995</v>
      </c>
      <c r="N34" s="20">
        <v>75.954810760000001</v>
      </c>
      <c r="O34" s="20">
        <f t="shared" si="2"/>
        <v>847.07153079000011</v>
      </c>
    </row>
    <row r="35" spans="1:16" x14ac:dyDescent="0.25">
      <c r="A35" s="19" t="s">
        <v>93</v>
      </c>
      <c r="B35" s="9"/>
      <c r="C35" s="20">
        <v>117.25471481999999</v>
      </c>
      <c r="D35" s="20">
        <v>109.95332140999999</v>
      </c>
      <c r="E35" s="20">
        <v>143.38425134000002</v>
      </c>
      <c r="F35" s="20">
        <v>119.62543293000002</v>
      </c>
      <c r="G35" s="20">
        <v>121.71358144</v>
      </c>
      <c r="H35" s="20">
        <v>143.19131535</v>
      </c>
      <c r="I35" s="20">
        <v>133.57497645000001</v>
      </c>
      <c r="J35" s="20">
        <v>116.06634941</v>
      </c>
      <c r="K35" s="20">
        <v>158.75780525000002</v>
      </c>
      <c r="L35" s="20">
        <v>132.97071948999999</v>
      </c>
      <c r="M35" s="20">
        <v>132.28758406</v>
      </c>
      <c r="N35" s="20">
        <v>121.64848418000001</v>
      </c>
      <c r="O35" s="20">
        <f t="shared" si="2"/>
        <v>1550.4285361299999</v>
      </c>
    </row>
    <row r="36" spans="1:16" x14ac:dyDescent="0.25">
      <c r="A36" s="19" t="s">
        <v>94</v>
      </c>
      <c r="B36" s="9"/>
      <c r="C36" s="20">
        <v>26.647603890000003</v>
      </c>
      <c r="D36" s="20">
        <v>19.346350420000004</v>
      </c>
      <c r="E36" s="20">
        <v>22.53621965</v>
      </c>
      <c r="F36" s="20">
        <v>24.302343430000001</v>
      </c>
      <c r="G36" s="20">
        <v>36.080479509999996</v>
      </c>
      <c r="H36" s="20">
        <v>25.269722030000001</v>
      </c>
      <c r="I36" s="20">
        <v>32.806228140000002</v>
      </c>
      <c r="J36" s="20">
        <v>18.98916702</v>
      </c>
      <c r="K36" s="20">
        <v>24.553275790000001</v>
      </c>
      <c r="L36" s="20">
        <v>30.128840870000001</v>
      </c>
      <c r="M36" s="20">
        <v>27.582083440000002</v>
      </c>
      <c r="N36" s="20">
        <v>19.614820440000003</v>
      </c>
      <c r="O36" s="20">
        <f t="shared" si="2"/>
        <v>307.85713463000002</v>
      </c>
    </row>
    <row r="37" spans="1:16" x14ac:dyDescent="0.25">
      <c r="A37" s="19" t="s">
        <v>95</v>
      </c>
      <c r="B37" s="9"/>
      <c r="C37" s="20">
        <v>12.779863939999998</v>
      </c>
      <c r="D37" s="20">
        <v>4.6633880899999998</v>
      </c>
      <c r="E37" s="20">
        <v>4.4548893399999994</v>
      </c>
      <c r="F37" s="20">
        <v>0.38557964000000006</v>
      </c>
      <c r="G37" s="20">
        <v>2.4342447599999995</v>
      </c>
      <c r="H37" s="20">
        <v>-14.055930869999999</v>
      </c>
      <c r="I37" s="20">
        <v>4.5395603300000005</v>
      </c>
      <c r="J37" s="20">
        <v>1.40027993</v>
      </c>
      <c r="K37" s="20">
        <v>-88.400409010000004</v>
      </c>
      <c r="L37" s="20">
        <v>-5.1172643099999995</v>
      </c>
      <c r="M37" s="20">
        <v>10.63927224</v>
      </c>
      <c r="N37" s="20">
        <v>15.41692656</v>
      </c>
      <c r="O37" s="20">
        <f t="shared" si="2"/>
        <v>-50.859599360000011</v>
      </c>
    </row>
    <row r="38" spans="1:16" x14ac:dyDescent="0.25">
      <c r="A38" s="17"/>
      <c r="B38" s="9"/>
      <c r="C38" s="20"/>
      <c r="D38" s="20"/>
      <c r="E38" s="20"/>
      <c r="F38" s="20"/>
      <c r="G38" s="20"/>
      <c r="H38" s="20"/>
      <c r="I38" s="20"/>
      <c r="J38" s="20"/>
      <c r="K38" s="20"/>
      <c r="L38" s="20"/>
      <c r="M38" s="20"/>
      <c r="N38" s="20"/>
      <c r="O38" s="20"/>
    </row>
    <row r="39" spans="1:16" x14ac:dyDescent="0.25">
      <c r="A39" s="14" t="s">
        <v>96</v>
      </c>
      <c r="B39" s="15"/>
      <c r="C39" s="16">
        <v>28.405357320000004</v>
      </c>
      <c r="D39" s="16">
        <v>18.295027570000002</v>
      </c>
      <c r="E39" s="16">
        <v>39.137147729999995</v>
      </c>
      <c r="F39" s="16">
        <v>37.008059080000002</v>
      </c>
      <c r="G39" s="16">
        <v>3952.1423693499996</v>
      </c>
      <c r="H39" s="16">
        <v>39.041206760000001</v>
      </c>
      <c r="I39" s="16">
        <v>21.880675419999999</v>
      </c>
      <c r="J39" s="16">
        <v>18.879302459999998</v>
      </c>
      <c r="K39" s="16">
        <v>192.48978751999999</v>
      </c>
      <c r="L39" s="16">
        <v>230.63962053</v>
      </c>
      <c r="M39" s="16">
        <v>29.695084000000001</v>
      </c>
      <c r="N39" s="16">
        <v>37.963233030000005</v>
      </c>
      <c r="O39" s="16">
        <f>SUM(C39:N39)</f>
        <v>4645.5768707699999</v>
      </c>
    </row>
    <row r="40" spans="1:16" x14ac:dyDescent="0.25">
      <c r="A40" s="19"/>
      <c r="B40" s="9"/>
      <c r="C40" s="24"/>
      <c r="D40" s="24"/>
      <c r="E40" s="24"/>
      <c r="F40" s="24"/>
      <c r="G40" s="24"/>
      <c r="H40" s="24"/>
      <c r="I40" s="24"/>
      <c r="J40" s="24"/>
      <c r="K40" s="24"/>
      <c r="L40" s="24"/>
      <c r="M40" s="24"/>
      <c r="N40" s="24"/>
      <c r="O40" s="24"/>
    </row>
    <row r="41" spans="1:16" x14ac:dyDescent="0.25">
      <c r="A41" s="25"/>
      <c r="B41" s="9"/>
      <c r="C41" s="24"/>
      <c r="D41" s="24"/>
      <c r="E41" s="24"/>
      <c r="F41" s="24"/>
      <c r="G41" s="24"/>
      <c r="H41" s="24"/>
      <c r="I41" s="24"/>
      <c r="J41" s="24"/>
      <c r="K41" s="24"/>
      <c r="L41" s="24"/>
      <c r="M41" s="24"/>
      <c r="N41" s="24"/>
      <c r="O41" s="24"/>
    </row>
    <row r="42" spans="1:16" x14ac:dyDescent="0.25">
      <c r="A42" s="19"/>
      <c r="B42" s="9"/>
      <c r="C42" s="24"/>
      <c r="D42" s="24"/>
      <c r="E42" s="24"/>
      <c r="F42" s="24"/>
      <c r="G42" s="24"/>
      <c r="H42" s="24"/>
      <c r="I42" s="24"/>
      <c r="J42" s="24"/>
      <c r="K42" s="24"/>
      <c r="L42" s="24"/>
      <c r="M42" s="24"/>
      <c r="N42" s="24"/>
      <c r="O42" s="24"/>
    </row>
    <row r="43" spans="1:16" x14ac:dyDescent="0.25">
      <c r="A43" s="26"/>
      <c r="B43" s="9"/>
      <c r="C43" s="24"/>
      <c r="D43" s="24"/>
      <c r="E43" s="24"/>
      <c r="F43" s="24"/>
      <c r="G43" s="24"/>
      <c r="H43" s="24"/>
      <c r="I43" s="24"/>
      <c r="J43" s="24"/>
      <c r="K43" s="24"/>
      <c r="L43" s="24"/>
      <c r="M43" s="24"/>
      <c r="N43" s="24"/>
      <c r="O43" s="24"/>
    </row>
    <row r="44" spans="1:16" x14ac:dyDescent="0.25">
      <c r="A44" s="19"/>
      <c r="B44" s="9"/>
      <c r="C44" s="24"/>
      <c r="D44" s="24"/>
      <c r="E44" s="24"/>
      <c r="F44" s="24"/>
      <c r="G44" s="24"/>
      <c r="H44" s="24"/>
      <c r="I44" s="24"/>
      <c r="J44" s="24"/>
      <c r="K44" s="24"/>
      <c r="L44" s="24"/>
      <c r="M44" s="24"/>
      <c r="N44" s="24"/>
      <c r="O44" s="24"/>
    </row>
    <row r="45" spans="1:16" x14ac:dyDescent="0.25">
      <c r="A45" s="19"/>
      <c r="B45" s="9"/>
      <c r="C45" s="24"/>
      <c r="D45" s="24"/>
      <c r="E45" s="24"/>
      <c r="F45" s="24"/>
      <c r="G45" s="24"/>
      <c r="H45" s="24"/>
      <c r="I45" s="24"/>
      <c r="J45" s="24"/>
      <c r="K45" s="24"/>
      <c r="L45" s="24"/>
      <c r="M45" s="24"/>
      <c r="N45" s="24"/>
      <c r="O45" s="24"/>
    </row>
    <row r="46" spans="1:16" x14ac:dyDescent="0.25">
      <c r="A46" s="19"/>
      <c r="B46" s="9"/>
      <c r="C46" s="24"/>
      <c r="D46" s="24"/>
      <c r="E46" s="24"/>
      <c r="F46" s="24"/>
      <c r="G46" s="24"/>
      <c r="H46" s="24"/>
      <c r="I46" s="24"/>
      <c r="J46" s="24"/>
      <c r="K46" s="24"/>
      <c r="L46" s="24"/>
      <c r="M46" s="24"/>
      <c r="N46" s="24"/>
      <c r="O46" s="24"/>
    </row>
    <row r="47" spans="1:16" x14ac:dyDescent="0.25">
      <c r="A47" s="27"/>
      <c r="B47" s="9"/>
      <c r="C47" s="24"/>
      <c r="D47" s="24"/>
      <c r="E47" s="24"/>
      <c r="F47" s="24"/>
      <c r="G47" s="24"/>
      <c r="H47" s="24"/>
      <c r="I47" s="24"/>
      <c r="J47" s="24"/>
      <c r="K47" s="24"/>
      <c r="L47" s="24"/>
      <c r="M47" s="24"/>
      <c r="N47" s="24"/>
      <c r="O47" s="24"/>
    </row>
    <row r="48" spans="1:16" x14ac:dyDescent="0.25">
      <c r="P48" s="5"/>
    </row>
  </sheetData>
  <mergeCells count="2">
    <mergeCell ref="A1:O1"/>
    <mergeCell ref="A3:O3"/>
  </mergeCells>
  <pageMargins left="0.45" right="0.45" top="0.5" bottom="0.5" header="0.3" footer="0.3"/>
  <pageSetup scale="78"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5B1CB-30AF-43B4-9C91-A822044A9749}">
  <sheetPr>
    <pageSetUpPr fitToPage="1"/>
  </sheetPr>
  <dimension ref="A1:J40"/>
  <sheetViews>
    <sheetView zoomScaleNormal="100" workbookViewId="0">
      <selection sqref="A1:J1"/>
    </sheetView>
  </sheetViews>
  <sheetFormatPr defaultColWidth="8.125" defaultRowHeight="15.75" x14ac:dyDescent="0.25"/>
  <cols>
    <col min="1" max="1" width="21.25" style="231" customWidth="1"/>
    <col min="2" max="2" width="12.5" style="231" customWidth="1"/>
    <col min="3" max="3" width="14.75" style="231" customWidth="1"/>
    <col min="4" max="4" width="12.5" style="231" customWidth="1"/>
    <col min="5" max="5" width="13.875" style="231" customWidth="1"/>
    <col min="6" max="6" width="13.625" style="231" customWidth="1"/>
    <col min="7" max="7" width="14.125" style="231" customWidth="1"/>
    <col min="8" max="9" width="14.375" style="231" customWidth="1"/>
    <col min="10" max="10" width="8.875" style="231" customWidth="1"/>
    <col min="11" max="16384" width="8.125" style="231"/>
  </cols>
  <sheetData>
    <row r="1" spans="1:10" s="229" customFormat="1" ht="26.25" x14ac:dyDescent="0.4">
      <c r="A1" s="357" t="s">
        <v>608</v>
      </c>
      <c r="B1" s="357"/>
      <c r="C1" s="357"/>
      <c r="D1" s="357"/>
      <c r="E1" s="357"/>
      <c r="F1" s="357"/>
      <c r="G1" s="357"/>
      <c r="H1" s="357"/>
      <c r="I1" s="357"/>
      <c r="J1" s="357"/>
    </row>
    <row r="2" spans="1:10" ht="4.5" customHeight="1" x14ac:dyDescent="0.25">
      <c r="A2" s="230"/>
      <c r="B2" s="230"/>
      <c r="C2" s="230"/>
      <c r="D2" s="230"/>
      <c r="E2" s="230"/>
      <c r="F2" s="230"/>
      <c r="G2" s="230"/>
      <c r="H2" s="230"/>
      <c r="I2" s="230"/>
      <c r="J2" s="230"/>
    </row>
    <row r="3" spans="1:10" ht="18.75" customHeight="1" x14ac:dyDescent="0.3">
      <c r="A3" s="358" t="s">
        <v>616</v>
      </c>
      <c r="B3" s="358"/>
      <c r="C3" s="358"/>
      <c r="D3" s="358"/>
      <c r="E3" s="358"/>
      <c r="F3" s="358"/>
      <c r="G3" s="358"/>
      <c r="H3" s="358"/>
      <c r="I3" s="358"/>
      <c r="J3" s="358"/>
    </row>
    <row r="5" spans="1:10" x14ac:dyDescent="0.25">
      <c r="A5" s="359" t="s">
        <v>682</v>
      </c>
      <c r="B5" s="359"/>
      <c r="C5" s="359"/>
      <c r="D5" s="359"/>
      <c r="E5" s="359"/>
      <c r="F5" s="359"/>
      <c r="G5" s="359"/>
      <c r="H5" s="359"/>
      <c r="I5" s="359"/>
      <c r="J5" s="359"/>
    </row>
    <row r="7" spans="1:10" x14ac:dyDescent="0.25">
      <c r="A7" s="232" t="s">
        <v>617</v>
      </c>
      <c r="B7" s="233" t="s">
        <v>618</v>
      </c>
      <c r="C7" s="233" t="s">
        <v>619</v>
      </c>
      <c r="D7" s="233"/>
      <c r="E7" s="233"/>
      <c r="F7" s="233"/>
      <c r="G7" s="233" t="s">
        <v>620</v>
      </c>
      <c r="H7" s="233" t="s">
        <v>621</v>
      </c>
      <c r="I7" s="233"/>
    </row>
    <row r="8" spans="1:10" x14ac:dyDescent="0.25">
      <c r="A8" s="234" t="s">
        <v>622</v>
      </c>
      <c r="B8" s="235" t="s">
        <v>623</v>
      </c>
      <c r="C8" s="235" t="s">
        <v>624</v>
      </c>
      <c r="D8" s="235" t="s">
        <v>625</v>
      </c>
      <c r="E8" s="235" t="s">
        <v>626</v>
      </c>
      <c r="F8" s="235" t="s">
        <v>627</v>
      </c>
      <c r="G8" s="235" t="s">
        <v>628</v>
      </c>
      <c r="H8" s="235" t="s">
        <v>628</v>
      </c>
      <c r="I8" s="236" t="s">
        <v>629</v>
      </c>
    </row>
    <row r="9" spans="1:10" x14ac:dyDescent="0.25">
      <c r="A9" s="237"/>
      <c r="B9" s="237"/>
      <c r="C9" s="237"/>
      <c r="D9" s="237"/>
      <c r="E9" s="237"/>
      <c r="F9" s="237"/>
      <c r="G9" s="237"/>
      <c r="H9" s="237"/>
    </row>
    <row r="10" spans="1:10" x14ac:dyDescent="0.25">
      <c r="A10" s="238">
        <v>0</v>
      </c>
      <c r="B10" s="239">
        <v>400339</v>
      </c>
      <c r="C10" s="240">
        <v>0</v>
      </c>
      <c r="D10" s="240">
        <v>0</v>
      </c>
      <c r="E10" s="240">
        <v>0</v>
      </c>
      <c r="F10" s="240">
        <v>0</v>
      </c>
      <c r="G10" s="240">
        <v>0</v>
      </c>
      <c r="H10" s="240">
        <v>0</v>
      </c>
      <c r="I10" s="240">
        <v>0</v>
      </c>
    </row>
    <row r="11" spans="1:10" x14ac:dyDescent="0.25">
      <c r="A11" s="238" t="s">
        <v>630</v>
      </c>
      <c r="B11" s="239">
        <v>1587567</v>
      </c>
      <c r="C11" s="240">
        <v>3983.1115077700001</v>
      </c>
      <c r="D11" s="240">
        <v>406.921491</v>
      </c>
      <c r="E11" s="240">
        <v>593.68613600000003</v>
      </c>
      <c r="F11" s="240">
        <v>487.325468</v>
      </c>
      <c r="G11" s="240">
        <v>361.69275050000005</v>
      </c>
      <c r="H11" s="240">
        <v>5832.7373532700012</v>
      </c>
      <c r="I11" s="240">
        <v>179.06503674538905</v>
      </c>
    </row>
    <row r="12" spans="1:10" x14ac:dyDescent="0.25">
      <c r="A12" s="238" t="s">
        <v>631</v>
      </c>
      <c r="B12" s="239">
        <v>714156</v>
      </c>
      <c r="C12" s="240">
        <v>8146.0043583699999</v>
      </c>
      <c r="D12" s="240">
        <v>291.58111500000001</v>
      </c>
      <c r="E12" s="240">
        <v>648.81565599999999</v>
      </c>
      <c r="F12" s="240">
        <v>878.5664385</v>
      </c>
      <c r="G12" s="240">
        <v>495.08419950000001</v>
      </c>
      <c r="H12" s="240">
        <v>10460.05176737</v>
      </c>
      <c r="I12" s="240">
        <v>321.12358925825902</v>
      </c>
    </row>
    <row r="13" spans="1:10" x14ac:dyDescent="0.25">
      <c r="A13" s="238" t="s">
        <v>632</v>
      </c>
      <c r="B13" s="239">
        <v>567590</v>
      </c>
      <c r="C13" s="240">
        <v>12010.94305831</v>
      </c>
      <c r="D13" s="240">
        <v>220.04510999999999</v>
      </c>
      <c r="E13" s="240">
        <v>565.12303099999997</v>
      </c>
      <c r="F13" s="240">
        <v>865.89156350000007</v>
      </c>
      <c r="G13" s="240">
        <v>506.92751650000002</v>
      </c>
      <c r="H13" s="240">
        <v>14168.93027931</v>
      </c>
      <c r="I13" s="240">
        <v>434.98615957481701</v>
      </c>
    </row>
    <row r="14" spans="1:10" x14ac:dyDescent="0.25">
      <c r="A14" s="238" t="s">
        <v>633</v>
      </c>
      <c r="B14" s="239">
        <v>536645</v>
      </c>
      <c r="C14" s="240">
        <v>16686.74958638</v>
      </c>
      <c r="D14" s="240">
        <v>175.85567399999999</v>
      </c>
      <c r="E14" s="240">
        <v>488.67834199999999</v>
      </c>
      <c r="F14" s="240">
        <v>869.17440199999999</v>
      </c>
      <c r="G14" s="240">
        <v>499.15133950000001</v>
      </c>
      <c r="H14" s="240">
        <v>18719.609343880002</v>
      </c>
      <c r="I14" s="240">
        <v>574.6920068571161</v>
      </c>
    </row>
    <row r="15" spans="1:10" x14ac:dyDescent="0.25">
      <c r="A15" s="238" t="s">
        <v>634</v>
      </c>
      <c r="B15" s="239">
        <v>441243</v>
      </c>
      <c r="C15" s="240">
        <v>17830.505155940002</v>
      </c>
      <c r="D15" s="240">
        <v>149.663059</v>
      </c>
      <c r="E15" s="240">
        <v>444.15689399999997</v>
      </c>
      <c r="F15" s="240">
        <v>854.7564215000001</v>
      </c>
      <c r="G15" s="240">
        <v>494.20915200000002</v>
      </c>
      <c r="H15" s="240">
        <v>19773.290682439998</v>
      </c>
      <c r="I15" s="240">
        <v>607.04002395090799</v>
      </c>
    </row>
    <row r="16" spans="1:10" x14ac:dyDescent="0.25">
      <c r="A16" s="238" t="s">
        <v>635</v>
      </c>
      <c r="B16" s="239">
        <v>774751</v>
      </c>
      <c r="C16" s="240">
        <v>43120.309037839994</v>
      </c>
      <c r="D16" s="240">
        <v>304.01501200000001</v>
      </c>
      <c r="E16" s="240">
        <v>920.01002700000004</v>
      </c>
      <c r="F16" s="240">
        <v>2036.4966903100001</v>
      </c>
      <c r="G16" s="240">
        <v>1227.609205</v>
      </c>
      <c r="H16" s="240">
        <v>47608.439972150001</v>
      </c>
      <c r="I16" s="240">
        <v>1461.5791071450051</v>
      </c>
    </row>
    <row r="17" spans="1:9" x14ac:dyDescent="0.25">
      <c r="A17" s="238" t="s">
        <v>636</v>
      </c>
      <c r="B17" s="239">
        <v>482469</v>
      </c>
      <c r="C17" s="240">
        <v>37714.134323129998</v>
      </c>
      <c r="D17" s="240">
        <v>240.63941800000001</v>
      </c>
      <c r="E17" s="240">
        <v>751.38152700000001</v>
      </c>
      <c r="F17" s="240">
        <v>1899.9388840000001</v>
      </c>
      <c r="G17" s="240">
        <v>1162.4835859999998</v>
      </c>
      <c r="H17" s="240">
        <v>41768.577738129992</v>
      </c>
      <c r="I17" s="240">
        <v>1282.2953365605908</v>
      </c>
    </row>
    <row r="18" spans="1:9" x14ac:dyDescent="0.25">
      <c r="A18" s="238" t="s">
        <v>637</v>
      </c>
      <c r="B18" s="239">
        <v>891329</v>
      </c>
      <c r="C18" s="240">
        <v>116124.8607</v>
      </c>
      <c r="D18" s="240">
        <v>760.91395199999999</v>
      </c>
      <c r="E18" s="240">
        <v>2671.2919049999996</v>
      </c>
      <c r="F18" s="240">
        <v>7789.462211</v>
      </c>
      <c r="G18" s="240">
        <v>5256.3075499999995</v>
      </c>
      <c r="H18" s="240">
        <v>132602.83631800002</v>
      </c>
      <c r="I18" s="240">
        <v>4070.9070749626007</v>
      </c>
    </row>
    <row r="19" spans="1:9" x14ac:dyDescent="0.25">
      <c r="A19" s="238" t="s">
        <v>638</v>
      </c>
      <c r="B19" s="239">
        <v>167531</v>
      </c>
      <c r="C19" s="240">
        <v>42109.522328610001</v>
      </c>
      <c r="D19" s="240">
        <v>476.65893199999999</v>
      </c>
      <c r="E19" s="240">
        <v>1902.139733</v>
      </c>
      <c r="F19" s="240">
        <v>7045.0820524999999</v>
      </c>
      <c r="G19" s="240">
        <v>4806.8902040000003</v>
      </c>
      <c r="H19" s="240">
        <v>56340.29325011</v>
      </c>
      <c r="I19" s="240">
        <v>1729.6470027783771</v>
      </c>
    </row>
    <row r="20" spans="1:9" x14ac:dyDescent="0.25">
      <c r="A20" s="238" t="s">
        <v>639</v>
      </c>
      <c r="B20" s="239">
        <v>49067</v>
      </c>
      <c r="C20" s="240">
        <v>19617.154217380001</v>
      </c>
      <c r="D20" s="240">
        <v>372.64290399999999</v>
      </c>
      <c r="E20" s="240">
        <v>1464.2580029999999</v>
      </c>
      <c r="F20" s="240">
        <v>6935.5999675000003</v>
      </c>
      <c r="G20" s="240">
        <v>4568.6795135000002</v>
      </c>
      <c r="H20" s="240">
        <v>32958.334605380005</v>
      </c>
      <c r="I20" s="240">
        <v>1011.8208723851662</v>
      </c>
    </row>
    <row r="21" spans="1:9" x14ac:dyDescent="0.25">
      <c r="A21" s="238" t="s">
        <v>640</v>
      </c>
      <c r="B21" s="239">
        <v>23293</v>
      </c>
      <c r="C21" s="240">
        <v>21395.66945152</v>
      </c>
      <c r="D21" s="240">
        <v>1047.5745910000001</v>
      </c>
      <c r="E21" s="240">
        <v>3332.6893849999997</v>
      </c>
      <c r="F21" s="240">
        <v>21201.557100000002</v>
      </c>
      <c r="G21" s="240">
        <v>24981.906543499997</v>
      </c>
      <c r="H21" s="240">
        <v>71959.397071020008</v>
      </c>
      <c r="I21" s="240">
        <v>2209.1534900803144</v>
      </c>
    </row>
    <row r="22" spans="1:9" x14ac:dyDescent="0.25">
      <c r="A22" s="232"/>
      <c r="B22" s="233"/>
      <c r="C22" s="241"/>
      <c r="D22" s="241"/>
      <c r="E22" s="241"/>
      <c r="F22" s="241"/>
      <c r="G22" s="241"/>
      <c r="H22" s="241"/>
      <c r="I22" s="242"/>
    </row>
    <row r="23" spans="1:9" x14ac:dyDescent="0.25">
      <c r="A23" s="232" t="s">
        <v>68</v>
      </c>
      <c r="B23" s="233">
        <v>6635980</v>
      </c>
      <c r="C23" s="243">
        <v>338738.96372524998</v>
      </c>
      <c r="D23" s="243">
        <v>4446.5112580000005</v>
      </c>
      <c r="E23" s="243">
        <v>13782.230638999999</v>
      </c>
      <c r="F23" s="243">
        <v>50863.851198810007</v>
      </c>
      <c r="G23" s="243">
        <v>44360.941559999999</v>
      </c>
      <c r="H23" s="243">
        <v>452192.49838106008</v>
      </c>
      <c r="I23" s="243">
        <v>13882.309700298545</v>
      </c>
    </row>
    <row r="26" spans="1:9" x14ac:dyDescent="0.25">
      <c r="B26" s="360" t="s">
        <v>641</v>
      </c>
      <c r="C26" s="361"/>
      <c r="D26" s="361"/>
      <c r="E26" s="361"/>
      <c r="F26" s="361"/>
      <c r="G26" s="361"/>
      <c r="H26" s="361"/>
      <c r="I26" s="318"/>
    </row>
    <row r="27" spans="1:9" x14ac:dyDescent="0.25">
      <c r="B27" s="360" t="s">
        <v>642</v>
      </c>
      <c r="C27" s="360"/>
      <c r="D27" s="360"/>
      <c r="E27" s="360"/>
      <c r="F27" s="360"/>
      <c r="G27" s="360"/>
      <c r="H27" s="360"/>
      <c r="I27" s="317"/>
    </row>
    <row r="29" spans="1:9" x14ac:dyDescent="0.25">
      <c r="B29" s="244" t="s">
        <v>643</v>
      </c>
      <c r="C29" s="245" t="s">
        <v>644</v>
      </c>
      <c r="D29" s="245" t="s">
        <v>645</v>
      </c>
      <c r="F29" s="244" t="s">
        <v>643</v>
      </c>
      <c r="G29" s="245" t="s">
        <v>644</v>
      </c>
      <c r="H29" s="245" t="s">
        <v>645</v>
      </c>
      <c r="I29" s="321"/>
    </row>
    <row r="31" spans="1:9" x14ac:dyDescent="0.25">
      <c r="B31" s="246">
        <v>2001</v>
      </c>
      <c r="C31" s="247">
        <v>40511.433314059403</v>
      </c>
      <c r="D31" s="247">
        <v>22659</v>
      </c>
      <c r="F31" s="246">
        <v>2011</v>
      </c>
      <c r="G31" s="247">
        <v>52810.356010259115</v>
      </c>
      <c r="H31" s="247">
        <v>26000</v>
      </c>
      <c r="I31" s="247"/>
    </row>
    <row r="32" spans="1:9" x14ac:dyDescent="0.25">
      <c r="B32" s="246">
        <v>2002</v>
      </c>
      <c r="C32" s="247">
        <v>40510.464017631777</v>
      </c>
      <c r="D32" s="247">
        <v>22756</v>
      </c>
      <c r="F32" s="246">
        <v>2012</v>
      </c>
      <c r="G32" s="247">
        <v>55997.460240533066</v>
      </c>
      <c r="H32" s="247">
        <v>26736</v>
      </c>
      <c r="I32" s="247"/>
    </row>
    <row r="33" spans="2:9" x14ac:dyDescent="0.25">
      <c r="B33" s="246">
        <v>2003</v>
      </c>
      <c r="C33" s="247">
        <v>42148.255353126289</v>
      </c>
      <c r="D33" s="247">
        <v>23188</v>
      </c>
      <c r="F33" s="246">
        <v>2013</v>
      </c>
      <c r="G33" s="247">
        <v>55697.284366889078</v>
      </c>
      <c r="H33" s="247">
        <v>27361</v>
      </c>
      <c r="I33" s="247"/>
    </row>
    <row r="34" spans="2:9" x14ac:dyDescent="0.25">
      <c r="B34" s="246">
        <v>2004</v>
      </c>
      <c r="C34" s="247">
        <v>44313.120247864259</v>
      </c>
      <c r="D34" s="247">
        <v>24110</v>
      </c>
      <c r="F34" s="246">
        <v>2014</v>
      </c>
      <c r="G34" s="247">
        <v>57964.213062341812</v>
      </c>
      <c r="H34" s="247">
        <v>28242</v>
      </c>
      <c r="I34" s="247"/>
    </row>
    <row r="35" spans="2:9" x14ac:dyDescent="0.25">
      <c r="B35" s="246">
        <v>2005</v>
      </c>
      <c r="C35" s="247">
        <v>46558.070028823124</v>
      </c>
      <c r="D35" s="247">
        <v>24685</v>
      </c>
      <c r="F35" s="246">
        <v>2015</v>
      </c>
      <c r="G35" s="247">
        <v>59773.467278454293</v>
      </c>
      <c r="H35" s="247">
        <v>28583</v>
      </c>
      <c r="I35" s="247"/>
    </row>
    <row r="36" spans="2:9" x14ac:dyDescent="0.25">
      <c r="B36" s="246">
        <v>2006</v>
      </c>
      <c r="C36" s="247">
        <v>49334.270088219841</v>
      </c>
      <c r="D36" s="247">
        <v>25603</v>
      </c>
      <c r="F36" s="246">
        <v>2016</v>
      </c>
      <c r="G36" s="247">
        <v>59624.813020480011</v>
      </c>
      <c r="H36" s="247">
        <v>28772</v>
      </c>
      <c r="I36" s="247"/>
    </row>
    <row r="37" spans="2:9" x14ac:dyDescent="0.25">
      <c r="B37" s="246">
        <v>2007</v>
      </c>
      <c r="C37" s="247">
        <v>52396.673980451706</v>
      </c>
      <c r="D37" s="247">
        <v>26140</v>
      </c>
      <c r="F37" s="246">
        <v>2017</v>
      </c>
      <c r="G37" s="247">
        <v>62214.204000636964</v>
      </c>
      <c r="H37" s="247">
        <v>30025</v>
      </c>
      <c r="I37" s="247"/>
    </row>
    <row r="38" spans="2:9" x14ac:dyDescent="0.25">
      <c r="B38" s="246">
        <v>2008</v>
      </c>
      <c r="C38" s="247">
        <v>51815.565224789389</v>
      </c>
      <c r="D38" s="247">
        <v>26165</v>
      </c>
      <c r="F38" s="246">
        <v>2018</v>
      </c>
      <c r="G38" s="247">
        <v>64748.639970842771</v>
      </c>
      <c r="H38" s="247">
        <v>31243</v>
      </c>
      <c r="I38" s="247"/>
    </row>
    <row r="39" spans="2:9" x14ac:dyDescent="0.25">
      <c r="B39" s="246">
        <v>2009</v>
      </c>
      <c r="C39" s="247">
        <v>49454.215492512507</v>
      </c>
      <c r="D39" s="247">
        <v>25301</v>
      </c>
      <c r="F39" s="246">
        <v>2019</v>
      </c>
      <c r="G39" s="247">
        <v>66441.966476634145</v>
      </c>
      <c r="H39" s="247">
        <v>32150</v>
      </c>
      <c r="I39" s="247"/>
    </row>
    <row r="40" spans="2:9" x14ac:dyDescent="0.25">
      <c r="B40" s="246">
        <v>2010</v>
      </c>
      <c r="C40" s="247">
        <v>51551.990085863385</v>
      </c>
      <c r="D40" s="247">
        <v>25341</v>
      </c>
      <c r="F40" s="246">
        <v>2020</v>
      </c>
      <c r="G40" s="247">
        <v>68142.534845050774</v>
      </c>
      <c r="H40" s="247">
        <v>30856</v>
      </c>
      <c r="I40" s="247"/>
    </row>
  </sheetData>
  <mergeCells count="5">
    <mergeCell ref="A1:J1"/>
    <mergeCell ref="A3:J3"/>
    <mergeCell ref="A5:J5"/>
    <mergeCell ref="B26:H26"/>
    <mergeCell ref="B27:H27"/>
  </mergeCells>
  <pageMargins left="0.45" right="0.45" top="0.5" bottom="0.5" header="0.3" footer="0.3"/>
  <pageSetup scale="78"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4DA32-599A-4FCA-AF58-742DC24CB491}">
  <sheetPr>
    <pageSetUpPr fitToPage="1"/>
  </sheetPr>
  <dimension ref="A1:N40"/>
  <sheetViews>
    <sheetView zoomScaleNormal="100" workbookViewId="0">
      <selection sqref="A1:N1"/>
    </sheetView>
  </sheetViews>
  <sheetFormatPr defaultColWidth="8.125" defaultRowHeight="15.75" x14ac:dyDescent="0.25"/>
  <cols>
    <col min="1" max="1" width="13.875" style="217" customWidth="1"/>
    <col min="2" max="2" width="12" style="217" customWidth="1"/>
    <col min="3" max="3" width="10.25" style="217" customWidth="1"/>
    <col min="4" max="4" width="8.125" style="217" customWidth="1"/>
    <col min="5" max="5" width="3.5" style="217" customWidth="1"/>
    <col min="6" max="6" width="13.875" style="217" customWidth="1"/>
    <col min="7" max="7" width="12" style="217" customWidth="1"/>
    <col min="8" max="8" width="10.25" style="217" customWidth="1"/>
    <col min="9" max="9" width="8.25" style="217" customWidth="1"/>
    <col min="10" max="10" width="3.5" style="217" customWidth="1"/>
    <col min="11" max="11" width="13.875" style="217" customWidth="1"/>
    <col min="12" max="12" width="12" style="217" customWidth="1"/>
    <col min="13" max="13" width="10.25" style="217" customWidth="1"/>
    <col min="14" max="14" width="8.25" style="217" customWidth="1"/>
    <col min="15" max="16384" width="8.125" style="217"/>
  </cols>
  <sheetData>
    <row r="1" spans="1:14" s="215" customFormat="1" ht="26.25" x14ac:dyDescent="0.4">
      <c r="A1" s="353" t="s">
        <v>608</v>
      </c>
      <c r="B1" s="353"/>
      <c r="C1" s="353"/>
      <c r="D1" s="353"/>
      <c r="E1" s="353"/>
      <c r="F1" s="353"/>
      <c r="G1" s="353"/>
      <c r="H1" s="353"/>
      <c r="I1" s="353"/>
      <c r="J1" s="353"/>
      <c r="K1" s="353"/>
      <c r="L1" s="353"/>
      <c r="M1" s="353"/>
      <c r="N1" s="353"/>
    </row>
    <row r="2" spans="1:14" ht="4.5" customHeight="1" x14ac:dyDescent="0.25">
      <c r="A2" s="216"/>
      <c r="B2" s="216"/>
      <c r="C2" s="216"/>
      <c r="D2" s="216"/>
      <c r="E2" s="216"/>
      <c r="F2" s="216"/>
      <c r="G2" s="216"/>
      <c r="H2" s="216"/>
      <c r="I2" s="216"/>
      <c r="J2" s="216"/>
    </row>
    <row r="3" spans="1:14" ht="18.75" x14ac:dyDescent="0.3">
      <c r="A3" s="354" t="s">
        <v>683</v>
      </c>
      <c r="B3" s="354"/>
      <c r="C3" s="354"/>
      <c r="D3" s="354"/>
      <c r="E3" s="354"/>
      <c r="F3" s="354"/>
      <c r="G3" s="354"/>
      <c r="H3" s="354"/>
      <c r="I3" s="354"/>
      <c r="J3" s="354"/>
      <c r="K3" s="354"/>
      <c r="L3" s="354"/>
      <c r="M3" s="354"/>
      <c r="N3" s="354"/>
    </row>
    <row r="5" spans="1:14" x14ac:dyDescent="0.25">
      <c r="B5" s="227" t="s">
        <v>618</v>
      </c>
      <c r="C5" s="227" t="s">
        <v>619</v>
      </c>
      <c r="G5" s="227" t="s">
        <v>618</v>
      </c>
      <c r="H5" s="227" t="s">
        <v>619</v>
      </c>
      <c r="L5" s="227" t="s">
        <v>618</v>
      </c>
      <c r="M5" s="227" t="s">
        <v>619</v>
      </c>
    </row>
    <row r="6" spans="1:14" x14ac:dyDescent="0.25">
      <c r="A6" s="248" t="s">
        <v>213</v>
      </c>
      <c r="B6" s="249" t="s">
        <v>623</v>
      </c>
      <c r="C6" s="249" t="s">
        <v>628</v>
      </c>
      <c r="D6" s="249" t="s">
        <v>629</v>
      </c>
      <c r="F6" s="248" t="s">
        <v>213</v>
      </c>
      <c r="G6" s="249" t="s">
        <v>623</v>
      </c>
      <c r="H6" s="249" t="s">
        <v>628</v>
      </c>
      <c r="I6" s="249" t="s">
        <v>629</v>
      </c>
      <c r="K6" s="248" t="s">
        <v>213</v>
      </c>
      <c r="L6" s="249" t="s">
        <v>623</v>
      </c>
      <c r="M6" s="249" t="s">
        <v>628</v>
      </c>
      <c r="N6" s="249" t="s">
        <v>629</v>
      </c>
    </row>
    <row r="7" spans="1:14" x14ac:dyDescent="0.25">
      <c r="A7" s="217" t="s">
        <v>215</v>
      </c>
      <c r="B7" s="250">
        <v>49225</v>
      </c>
      <c r="C7" s="222">
        <v>2923.672</v>
      </c>
      <c r="D7" s="222">
        <v>89.757000000000005</v>
      </c>
      <c r="F7" s="217" t="s">
        <v>216</v>
      </c>
      <c r="G7" s="250">
        <v>15067</v>
      </c>
      <c r="H7" s="222">
        <v>729.57299999999998</v>
      </c>
      <c r="I7" s="222">
        <v>22.398</v>
      </c>
      <c r="K7" s="217" t="s">
        <v>217</v>
      </c>
      <c r="L7" s="250">
        <v>8768</v>
      </c>
      <c r="M7" s="222">
        <v>625.74599999999998</v>
      </c>
      <c r="N7" s="222">
        <v>19.21</v>
      </c>
    </row>
    <row r="8" spans="1:14" x14ac:dyDescent="0.25">
      <c r="A8" s="217" t="s">
        <v>218</v>
      </c>
      <c r="B8" s="250">
        <v>574028</v>
      </c>
      <c r="C8" s="222">
        <v>45300.014999999999</v>
      </c>
      <c r="D8" s="222">
        <v>1390.71</v>
      </c>
      <c r="F8" s="217" t="s">
        <v>219</v>
      </c>
      <c r="G8" s="250">
        <v>119398</v>
      </c>
      <c r="H8" s="222">
        <v>6540.4489999999996</v>
      </c>
      <c r="I8" s="222">
        <v>200.792</v>
      </c>
      <c r="K8" s="217" t="s">
        <v>220</v>
      </c>
      <c r="L8" s="250">
        <v>146847</v>
      </c>
      <c r="M8" s="222">
        <v>10982.638000000001</v>
      </c>
      <c r="N8" s="222">
        <v>337.16699999999997</v>
      </c>
    </row>
    <row r="9" spans="1:14" x14ac:dyDescent="0.25">
      <c r="A9" s="217" t="s">
        <v>221</v>
      </c>
      <c r="B9" s="250">
        <v>29243</v>
      </c>
      <c r="C9" s="222">
        <v>1476.8119999999999</v>
      </c>
      <c r="D9" s="222">
        <v>45.338000000000001</v>
      </c>
      <c r="F9" s="217" t="s">
        <v>222</v>
      </c>
      <c r="G9" s="250">
        <v>55312</v>
      </c>
      <c r="H9" s="222">
        <v>2599.5329999999999</v>
      </c>
      <c r="I9" s="222">
        <v>79.805999999999997</v>
      </c>
      <c r="K9" s="217" t="s">
        <v>223</v>
      </c>
      <c r="L9" s="250">
        <v>40764</v>
      </c>
      <c r="M9" s="222">
        <v>1894.1679999999999</v>
      </c>
      <c r="N9" s="222">
        <v>58.151000000000003</v>
      </c>
    </row>
    <row r="10" spans="1:14" x14ac:dyDescent="0.25">
      <c r="A10" s="217" t="s">
        <v>224</v>
      </c>
      <c r="B10" s="250">
        <v>78978</v>
      </c>
      <c r="C10" s="222">
        <v>4678.9319999999998</v>
      </c>
      <c r="D10" s="222">
        <v>143.643</v>
      </c>
      <c r="F10" s="217" t="s">
        <v>225</v>
      </c>
      <c r="G10" s="250">
        <v>1919</v>
      </c>
      <c r="H10" s="222">
        <v>75.573999999999998</v>
      </c>
      <c r="I10" s="222">
        <v>2.3199999999999998</v>
      </c>
      <c r="K10" s="217" t="s">
        <v>226</v>
      </c>
      <c r="L10" s="250">
        <v>21655</v>
      </c>
      <c r="M10" s="222">
        <v>1147.2360000000001</v>
      </c>
      <c r="N10" s="222">
        <v>35.22</v>
      </c>
    </row>
    <row r="11" spans="1:14" x14ac:dyDescent="0.25">
      <c r="A11" s="217" t="s">
        <v>227</v>
      </c>
      <c r="B11" s="250">
        <v>21874</v>
      </c>
      <c r="C11" s="222">
        <v>1037.8579999999999</v>
      </c>
      <c r="D11" s="222">
        <v>31.861999999999998</v>
      </c>
      <c r="F11" s="217" t="s">
        <v>228</v>
      </c>
      <c r="G11" s="250">
        <v>72742</v>
      </c>
      <c r="H11" s="222">
        <v>4055.8519999999999</v>
      </c>
      <c r="I11" s="222">
        <v>124.515</v>
      </c>
      <c r="K11" s="217" t="s">
        <v>229</v>
      </c>
      <c r="L11" s="250">
        <v>615665</v>
      </c>
      <c r="M11" s="222">
        <v>35804.824999999997</v>
      </c>
      <c r="N11" s="222">
        <v>1099.2080000000001</v>
      </c>
    </row>
    <row r="12" spans="1:14" x14ac:dyDescent="0.25">
      <c r="A12" s="217" t="s">
        <v>230</v>
      </c>
      <c r="B12" s="250">
        <v>197511</v>
      </c>
      <c r="C12" s="222">
        <v>12005.182000000001</v>
      </c>
      <c r="D12" s="222">
        <v>368.55900000000003</v>
      </c>
      <c r="F12" s="217" t="s">
        <v>231</v>
      </c>
      <c r="G12" s="250">
        <v>6533</v>
      </c>
      <c r="H12" s="222">
        <v>326.37799999999999</v>
      </c>
      <c r="I12" s="222">
        <v>10.02</v>
      </c>
      <c r="K12" s="217" t="s">
        <v>232</v>
      </c>
      <c r="L12" s="250">
        <v>24681</v>
      </c>
      <c r="M12" s="222">
        <v>1441.742</v>
      </c>
      <c r="N12" s="222">
        <v>44.261000000000003</v>
      </c>
    </row>
    <row r="13" spans="1:14" x14ac:dyDescent="0.25">
      <c r="A13" s="217" t="s">
        <v>233</v>
      </c>
      <c r="B13" s="250">
        <v>54459</v>
      </c>
      <c r="C13" s="222">
        <v>3009.9560000000001</v>
      </c>
      <c r="D13" s="222">
        <v>92.406000000000006</v>
      </c>
      <c r="F13" s="217" t="s">
        <v>234</v>
      </c>
      <c r="G13" s="250">
        <v>13724</v>
      </c>
      <c r="H13" s="222">
        <v>809.154</v>
      </c>
      <c r="I13" s="222">
        <v>24.841000000000001</v>
      </c>
      <c r="K13" s="217" t="s">
        <v>235</v>
      </c>
      <c r="L13" s="250">
        <v>6915</v>
      </c>
      <c r="M13" s="222">
        <v>326.90199999999999</v>
      </c>
      <c r="N13" s="222">
        <v>10.036</v>
      </c>
    </row>
    <row r="14" spans="1:14" x14ac:dyDescent="0.25">
      <c r="A14" s="217" t="s">
        <v>236</v>
      </c>
      <c r="B14" s="250">
        <v>26987</v>
      </c>
      <c r="C14" s="222">
        <v>1412.414</v>
      </c>
      <c r="D14" s="222">
        <v>43.360999999999997</v>
      </c>
      <c r="F14" s="217" t="s">
        <v>237</v>
      </c>
      <c r="G14" s="250">
        <v>18063</v>
      </c>
      <c r="H14" s="222">
        <v>855.48699999999997</v>
      </c>
      <c r="I14" s="222">
        <v>26.263000000000002</v>
      </c>
      <c r="K14" s="217" t="s">
        <v>238</v>
      </c>
      <c r="L14" s="250">
        <v>63812</v>
      </c>
      <c r="M14" s="222">
        <v>3314.3270000000002</v>
      </c>
      <c r="N14" s="222">
        <v>101.75</v>
      </c>
    </row>
    <row r="15" spans="1:14" x14ac:dyDescent="0.25">
      <c r="A15" s="217" t="s">
        <v>239</v>
      </c>
      <c r="B15" s="250">
        <v>313912</v>
      </c>
      <c r="C15" s="222">
        <v>32188.733</v>
      </c>
      <c r="D15" s="222">
        <v>988.19399999999996</v>
      </c>
      <c r="F15" s="217" t="s">
        <v>240</v>
      </c>
      <c r="G15" s="250">
        <v>33684</v>
      </c>
      <c r="H15" s="222">
        <v>1666.7049999999999</v>
      </c>
      <c r="I15" s="222">
        <v>51.167999999999999</v>
      </c>
      <c r="K15" s="217" t="s">
        <v>241</v>
      </c>
      <c r="L15" s="250">
        <v>17366</v>
      </c>
      <c r="M15" s="222">
        <v>893.93899999999996</v>
      </c>
      <c r="N15" s="222">
        <v>27.443999999999999</v>
      </c>
    </row>
    <row r="16" spans="1:14" x14ac:dyDescent="0.25">
      <c r="A16" s="217" t="s">
        <v>242</v>
      </c>
      <c r="B16" s="250">
        <v>92747</v>
      </c>
      <c r="C16" s="222">
        <v>7372.2330000000002</v>
      </c>
      <c r="D16" s="222">
        <v>226.328</v>
      </c>
      <c r="F16" s="217" t="s">
        <v>243</v>
      </c>
      <c r="G16" s="250">
        <v>20014</v>
      </c>
      <c r="H16" s="222">
        <v>905.303</v>
      </c>
      <c r="I16" s="222">
        <v>27.792999999999999</v>
      </c>
      <c r="K16" s="217" t="s">
        <v>244</v>
      </c>
      <c r="L16" s="250">
        <v>32244</v>
      </c>
      <c r="M16" s="222">
        <v>1556.7719999999999</v>
      </c>
      <c r="N16" s="222">
        <v>47.792999999999999</v>
      </c>
    </row>
    <row r="17" spans="1:14" x14ac:dyDescent="0.25">
      <c r="A17" s="217" t="s">
        <v>245</v>
      </c>
      <c r="B17" s="250">
        <v>58299</v>
      </c>
      <c r="C17" s="222">
        <v>2773.9380000000001</v>
      </c>
      <c r="D17" s="222">
        <v>85.16</v>
      </c>
      <c r="F17" s="217" t="s">
        <v>246</v>
      </c>
      <c r="G17" s="250">
        <v>10967</v>
      </c>
      <c r="H17" s="222">
        <v>536.65300000000002</v>
      </c>
      <c r="I17" s="222">
        <v>16.475000000000001</v>
      </c>
      <c r="K17" s="217" t="s">
        <v>247</v>
      </c>
      <c r="L17" s="250">
        <v>2677</v>
      </c>
      <c r="M17" s="222">
        <v>134.041</v>
      </c>
      <c r="N17" s="222">
        <v>4.1150000000000002</v>
      </c>
    </row>
    <row r="18" spans="1:14" x14ac:dyDescent="0.25">
      <c r="A18" s="217" t="s">
        <v>248</v>
      </c>
      <c r="B18" s="250">
        <v>2006</v>
      </c>
      <c r="C18" s="222">
        <v>74.677999999999997</v>
      </c>
      <c r="D18" s="222">
        <v>2.2930000000000001</v>
      </c>
      <c r="F18" s="217" t="s">
        <v>249</v>
      </c>
      <c r="G18" s="250">
        <v>96970</v>
      </c>
      <c r="H18" s="222">
        <v>5564.9809999999998</v>
      </c>
      <c r="I18" s="222">
        <v>170.845</v>
      </c>
      <c r="K18" s="217" t="s">
        <v>250</v>
      </c>
      <c r="L18" s="250">
        <v>18452</v>
      </c>
      <c r="M18" s="222">
        <v>1054.9269999999999</v>
      </c>
      <c r="N18" s="222">
        <v>32.386000000000003</v>
      </c>
    </row>
    <row r="19" spans="1:14" x14ac:dyDescent="0.25">
      <c r="A19" s="217" t="s">
        <v>251</v>
      </c>
      <c r="B19" s="250">
        <v>29136</v>
      </c>
      <c r="C19" s="222">
        <v>1469.768</v>
      </c>
      <c r="D19" s="222">
        <v>45.122</v>
      </c>
      <c r="F19" s="217" t="s">
        <v>252</v>
      </c>
      <c r="G19" s="250">
        <v>261726</v>
      </c>
      <c r="H19" s="222">
        <v>17684.656999999999</v>
      </c>
      <c r="I19" s="222">
        <v>542.91899999999998</v>
      </c>
      <c r="K19" s="217" t="s">
        <v>253</v>
      </c>
      <c r="L19" s="250">
        <v>17447</v>
      </c>
      <c r="M19" s="222">
        <v>836.25599999999997</v>
      </c>
      <c r="N19" s="222">
        <v>25.672999999999998</v>
      </c>
    </row>
    <row r="20" spans="1:14" x14ac:dyDescent="0.25">
      <c r="A20" s="217" t="s">
        <v>254</v>
      </c>
      <c r="B20" s="250">
        <v>57040</v>
      </c>
      <c r="C20" s="222">
        <v>4061.951</v>
      </c>
      <c r="D20" s="222">
        <v>124.702</v>
      </c>
      <c r="F20" s="217" t="s">
        <v>255</v>
      </c>
      <c r="G20" s="250">
        <v>38539</v>
      </c>
      <c r="H20" s="222">
        <v>1924.992</v>
      </c>
      <c r="I20" s="222">
        <v>59.097000000000001</v>
      </c>
      <c r="K20" s="217" t="s">
        <v>256</v>
      </c>
      <c r="L20" s="250">
        <v>16557</v>
      </c>
      <c r="M20" s="222">
        <v>1106.434</v>
      </c>
      <c r="N20" s="222">
        <v>33.968000000000004</v>
      </c>
    </row>
    <row r="21" spans="1:14" x14ac:dyDescent="0.25">
      <c r="A21" s="217" t="s">
        <v>257</v>
      </c>
      <c r="B21" s="250">
        <v>245114</v>
      </c>
      <c r="C21" s="222">
        <v>31866.417000000001</v>
      </c>
      <c r="D21" s="222">
        <v>978.29899999999998</v>
      </c>
      <c r="F21" s="217" t="s">
        <v>258</v>
      </c>
      <c r="G21" s="250">
        <v>67343</v>
      </c>
      <c r="H21" s="222">
        <v>3846.7719999999999</v>
      </c>
      <c r="I21" s="222">
        <v>118.096</v>
      </c>
      <c r="K21" s="217" t="s">
        <v>259</v>
      </c>
      <c r="L21" s="250">
        <v>22005</v>
      </c>
      <c r="M21" s="222">
        <v>997.15</v>
      </c>
      <c r="N21" s="222">
        <v>30.613</v>
      </c>
    </row>
    <row r="22" spans="1:14" x14ac:dyDescent="0.25">
      <c r="A22" s="217" t="s">
        <v>260</v>
      </c>
      <c r="B22" s="250">
        <v>16196</v>
      </c>
      <c r="C22" s="222">
        <v>763.00699999999995</v>
      </c>
      <c r="D22" s="222">
        <v>23.423999999999999</v>
      </c>
      <c r="F22" s="217" t="s">
        <v>261</v>
      </c>
      <c r="G22" s="250">
        <v>179203</v>
      </c>
      <c r="H22" s="222">
        <v>11951.22</v>
      </c>
      <c r="I22" s="222">
        <v>366.90199999999999</v>
      </c>
      <c r="K22" s="217" t="s">
        <v>262</v>
      </c>
      <c r="L22" s="250">
        <v>16933</v>
      </c>
      <c r="M22" s="222">
        <v>805.06100000000004</v>
      </c>
      <c r="N22" s="222">
        <v>24.715</v>
      </c>
    </row>
    <row r="23" spans="1:14" x14ac:dyDescent="0.25">
      <c r="A23" s="217" t="s">
        <v>263</v>
      </c>
      <c r="B23" s="250">
        <v>33926</v>
      </c>
      <c r="C23" s="222">
        <v>1660.749</v>
      </c>
      <c r="D23" s="222">
        <v>50.984999999999999</v>
      </c>
      <c r="F23" s="217" t="s">
        <v>264</v>
      </c>
      <c r="G23" s="250">
        <v>150471</v>
      </c>
      <c r="H23" s="222">
        <v>7727.8239999999996</v>
      </c>
      <c r="I23" s="222">
        <v>237.244</v>
      </c>
      <c r="K23" s="217" t="s">
        <v>265</v>
      </c>
      <c r="L23" s="250">
        <v>101626</v>
      </c>
      <c r="M23" s="222">
        <v>7469.6909999999998</v>
      </c>
      <c r="N23" s="222">
        <v>229.32</v>
      </c>
    </row>
    <row r="24" spans="1:14" x14ac:dyDescent="0.25">
      <c r="A24" s="217" t="s">
        <v>266</v>
      </c>
      <c r="B24" s="250">
        <v>15829</v>
      </c>
      <c r="C24" s="222">
        <v>784.40700000000004</v>
      </c>
      <c r="D24" s="222">
        <v>24.081</v>
      </c>
      <c r="F24" s="217" t="s">
        <v>267</v>
      </c>
      <c r="G24" s="250">
        <v>51332</v>
      </c>
      <c r="H24" s="222">
        <v>2723.24</v>
      </c>
      <c r="I24" s="222">
        <v>83.602999999999994</v>
      </c>
      <c r="K24" s="217" t="s">
        <v>268</v>
      </c>
      <c r="L24" s="250">
        <v>22801</v>
      </c>
      <c r="M24" s="222">
        <v>1192.0730000000001</v>
      </c>
      <c r="N24" s="222">
        <v>36.597000000000001</v>
      </c>
    </row>
    <row r="25" spans="1:14" x14ac:dyDescent="0.25">
      <c r="A25" s="217" t="s">
        <v>269</v>
      </c>
      <c r="B25" s="250">
        <v>28060</v>
      </c>
      <c r="C25" s="222">
        <v>1491.2090000000001</v>
      </c>
      <c r="D25" s="222">
        <v>45.78</v>
      </c>
      <c r="F25" s="217" t="s">
        <v>270</v>
      </c>
      <c r="G25" s="250">
        <v>17428</v>
      </c>
      <c r="H25" s="222">
        <v>853.87599999999998</v>
      </c>
      <c r="I25" s="222">
        <v>26.213999999999999</v>
      </c>
      <c r="K25" s="217" t="s">
        <v>271</v>
      </c>
      <c r="L25" s="250">
        <v>169161</v>
      </c>
      <c r="M25" s="222">
        <v>10452.137000000001</v>
      </c>
      <c r="N25" s="222">
        <v>320.88099999999997</v>
      </c>
    </row>
    <row r="26" spans="1:14" x14ac:dyDescent="0.25">
      <c r="A26" s="217" t="s">
        <v>272</v>
      </c>
      <c r="B26" s="250">
        <v>35248</v>
      </c>
      <c r="C26" s="222">
        <v>1679.223</v>
      </c>
      <c r="D26" s="222">
        <v>51.552</v>
      </c>
      <c r="F26" s="217" t="s">
        <v>273</v>
      </c>
      <c r="G26" s="250">
        <v>47994</v>
      </c>
      <c r="H26" s="222">
        <v>2374.9899999999998</v>
      </c>
      <c r="I26" s="222">
        <v>72.912000000000006</v>
      </c>
      <c r="K26" s="217" t="s">
        <v>274</v>
      </c>
      <c r="L26" s="250">
        <v>12403</v>
      </c>
      <c r="M26" s="222">
        <v>683.14099999999996</v>
      </c>
      <c r="N26" s="222">
        <v>20.972000000000001</v>
      </c>
    </row>
    <row r="27" spans="1:14" x14ac:dyDescent="0.25">
      <c r="A27" s="217" t="s">
        <v>275</v>
      </c>
      <c r="B27" s="250">
        <v>122760</v>
      </c>
      <c r="C27" s="222">
        <v>9286.2379999999994</v>
      </c>
      <c r="D27" s="222">
        <v>285.08800000000002</v>
      </c>
      <c r="F27" s="217" t="s">
        <v>276</v>
      </c>
      <c r="G27" s="250">
        <v>20895</v>
      </c>
      <c r="H27" s="222">
        <v>958.33699999999999</v>
      </c>
      <c r="I27" s="222">
        <v>29.420999999999999</v>
      </c>
      <c r="K27" s="217" t="s">
        <v>277</v>
      </c>
      <c r="L27" s="250">
        <v>215001</v>
      </c>
      <c r="M27" s="222">
        <v>13570.576999999999</v>
      </c>
      <c r="N27" s="222">
        <v>416.61700000000002</v>
      </c>
    </row>
    <row r="28" spans="1:14" x14ac:dyDescent="0.25">
      <c r="A28" s="217" t="s">
        <v>278</v>
      </c>
      <c r="B28" s="250">
        <v>134722</v>
      </c>
      <c r="C28" s="222">
        <v>8333.1949999999997</v>
      </c>
      <c r="D28" s="222">
        <v>255.82900000000001</v>
      </c>
      <c r="F28" s="217" t="s">
        <v>279</v>
      </c>
      <c r="G28" s="250">
        <v>73174</v>
      </c>
      <c r="H28" s="222">
        <v>3955.078</v>
      </c>
      <c r="I28" s="222">
        <v>121.42100000000001</v>
      </c>
      <c r="K28" s="217" t="s">
        <v>646</v>
      </c>
      <c r="L28" s="250">
        <v>390796</v>
      </c>
      <c r="M28" s="222">
        <v>27681.901999999998</v>
      </c>
      <c r="N28" s="222">
        <v>849.83399999999995</v>
      </c>
    </row>
    <row r="29" spans="1:14" x14ac:dyDescent="0.25">
      <c r="A29" s="217" t="s">
        <v>280</v>
      </c>
      <c r="B29" s="250">
        <v>255318</v>
      </c>
      <c r="C29" s="222">
        <v>24241.200000000001</v>
      </c>
      <c r="D29" s="222">
        <v>744.20500000000004</v>
      </c>
      <c r="F29" s="217" t="s">
        <v>281</v>
      </c>
      <c r="G29" s="250">
        <v>405949</v>
      </c>
      <c r="H29" s="222">
        <v>49662.398999999998</v>
      </c>
      <c r="I29" s="222">
        <v>1524.636</v>
      </c>
      <c r="K29" s="223" t="s">
        <v>342</v>
      </c>
      <c r="L29" s="251">
        <v>6235641</v>
      </c>
      <c r="M29" s="252">
        <v>452192.49800000002</v>
      </c>
      <c r="N29" s="252">
        <v>13882.31</v>
      </c>
    </row>
    <row r="30" spans="1:14" x14ac:dyDescent="0.25">
      <c r="A30" s="223"/>
      <c r="B30" s="223"/>
      <c r="C30" s="223"/>
      <c r="D30" s="223"/>
      <c r="E30" s="223"/>
      <c r="F30" s="223"/>
      <c r="G30" s="223"/>
      <c r="H30" s="223"/>
      <c r="I30" s="223"/>
      <c r="J30" s="223"/>
      <c r="K30" s="223"/>
      <c r="L30" s="223"/>
      <c r="M30" s="223"/>
      <c r="N30" s="223"/>
    </row>
    <row r="31" spans="1:14" x14ac:dyDescent="0.25">
      <c r="J31" s="158"/>
      <c r="K31" s="158"/>
      <c r="L31" s="158"/>
      <c r="M31" s="158"/>
      <c r="N31" s="158"/>
    </row>
    <row r="32" spans="1:14" ht="15.75" customHeight="1" x14ac:dyDescent="0.25">
      <c r="A32" s="362" t="s">
        <v>326</v>
      </c>
      <c r="B32" s="362"/>
      <c r="C32" s="362"/>
      <c r="D32" s="362"/>
      <c r="E32" s="362"/>
      <c r="F32" s="362"/>
      <c r="G32" s="362"/>
      <c r="H32" s="362"/>
      <c r="I32" s="253"/>
      <c r="J32" s="158"/>
      <c r="K32" s="158"/>
      <c r="L32" s="158"/>
      <c r="M32" s="158"/>
      <c r="N32" s="158"/>
    </row>
    <row r="33" spans="1:9" x14ac:dyDescent="0.25">
      <c r="A33" s="253"/>
      <c r="B33" s="253"/>
      <c r="C33" s="253"/>
      <c r="D33" s="253"/>
      <c r="E33" s="254"/>
      <c r="F33" s="253"/>
      <c r="G33" s="253"/>
      <c r="H33" s="253"/>
      <c r="I33" s="253"/>
    </row>
    <row r="34" spans="1:9" x14ac:dyDescent="0.25">
      <c r="A34" s="363" t="s">
        <v>647</v>
      </c>
      <c r="B34" s="363"/>
      <c r="C34" s="363"/>
      <c r="D34" s="363"/>
      <c r="E34" s="363"/>
      <c r="F34" s="363"/>
      <c r="G34" s="363"/>
      <c r="H34" s="363"/>
      <c r="I34" s="255"/>
    </row>
    <row r="35" spans="1:9" x14ac:dyDescent="0.25">
      <c r="A35" s="288"/>
      <c r="B35" s="288"/>
      <c r="C35" s="288"/>
      <c r="D35" s="288"/>
      <c r="E35" s="288"/>
      <c r="F35" s="288"/>
      <c r="G35" s="288"/>
      <c r="H35" s="255"/>
      <c r="I35" s="255"/>
    </row>
    <row r="36" spans="1:9" x14ac:dyDescent="0.25">
      <c r="A36" s="364" t="s">
        <v>648</v>
      </c>
      <c r="B36" s="364"/>
      <c r="C36" s="364"/>
      <c r="D36" s="364"/>
      <c r="E36" s="364"/>
      <c r="F36" s="364"/>
      <c r="G36" s="364"/>
      <c r="H36" s="364"/>
      <c r="I36" s="256"/>
    </row>
    <row r="37" spans="1:9" x14ac:dyDescent="0.25">
      <c r="A37" s="289"/>
      <c r="B37" s="289"/>
      <c r="C37" s="289"/>
      <c r="D37" s="289"/>
      <c r="E37" s="289"/>
      <c r="F37" s="289"/>
      <c r="G37" s="289"/>
      <c r="H37" s="256"/>
      <c r="I37" s="256"/>
    </row>
    <row r="38" spans="1:9" x14ac:dyDescent="0.25">
      <c r="A38" s="255"/>
      <c r="B38" s="255"/>
      <c r="C38" s="255"/>
      <c r="D38" s="255"/>
      <c r="E38" s="255"/>
      <c r="F38" s="255"/>
      <c r="G38" s="255"/>
      <c r="H38" s="255"/>
      <c r="I38" s="255"/>
    </row>
    <row r="40" spans="1:9" x14ac:dyDescent="0.25">
      <c r="F40" s="223"/>
      <c r="G40" s="251"/>
      <c r="H40" s="251"/>
      <c r="I40" s="257"/>
    </row>
  </sheetData>
  <mergeCells count="5">
    <mergeCell ref="A1:N1"/>
    <mergeCell ref="A3:N3"/>
    <mergeCell ref="A32:H32"/>
    <mergeCell ref="A34:H34"/>
    <mergeCell ref="A36:H36"/>
  </mergeCells>
  <pageMargins left="0.45" right="0.45" top="0.5" bottom="0.5" header="0.3" footer="0.3"/>
  <pageSetup scale="78"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D151E-0580-4C71-A09C-18CD7EFC0DDE}">
  <sheetPr>
    <pageSetUpPr fitToPage="1"/>
  </sheetPr>
  <dimension ref="A1:M41"/>
  <sheetViews>
    <sheetView zoomScaleNormal="100" workbookViewId="0">
      <selection sqref="A1:K1"/>
    </sheetView>
  </sheetViews>
  <sheetFormatPr defaultColWidth="8.125" defaultRowHeight="15.75" x14ac:dyDescent="0.25"/>
  <cols>
    <col min="1" max="1" width="15.25" style="217" customWidth="1"/>
    <col min="2" max="2" width="10.75" style="217" customWidth="1"/>
    <col min="3" max="4" width="11" style="217" customWidth="1"/>
    <col min="5" max="5" width="12.75" style="217" customWidth="1"/>
    <col min="6" max="6" width="18.375" style="217" customWidth="1"/>
    <col min="7" max="7" width="6.875" style="217" customWidth="1"/>
    <col min="8" max="8" width="9.125" style="217" customWidth="1"/>
    <col min="9" max="9" width="10" style="217" customWidth="1"/>
    <col min="10" max="10" width="18" style="217" customWidth="1"/>
    <col min="11" max="11" width="16.875" style="217" customWidth="1"/>
    <col min="12" max="16384" width="8.125" style="217"/>
  </cols>
  <sheetData>
    <row r="1" spans="1:12" s="215" customFormat="1" ht="26.25" x14ac:dyDescent="0.4">
      <c r="A1" s="353" t="s">
        <v>608</v>
      </c>
      <c r="B1" s="353"/>
      <c r="C1" s="353"/>
      <c r="D1" s="353"/>
      <c r="E1" s="353"/>
      <c r="F1" s="353"/>
      <c r="G1" s="353"/>
      <c r="H1" s="353"/>
      <c r="I1" s="353"/>
      <c r="J1" s="353"/>
      <c r="K1" s="353"/>
    </row>
    <row r="2" spans="1:12" ht="4.5" customHeight="1" x14ac:dyDescent="0.25">
      <c r="A2" s="216"/>
      <c r="B2" s="216"/>
      <c r="C2" s="216"/>
      <c r="D2" s="216"/>
      <c r="E2" s="216"/>
      <c r="F2" s="216"/>
      <c r="G2" s="216"/>
    </row>
    <row r="3" spans="1:12" ht="18.75" customHeight="1" x14ac:dyDescent="0.3">
      <c r="A3" s="354" t="s">
        <v>649</v>
      </c>
      <c r="B3" s="354"/>
      <c r="C3" s="354"/>
      <c r="D3" s="354"/>
      <c r="E3" s="354"/>
      <c r="F3" s="354"/>
      <c r="G3" s="354"/>
      <c r="H3" s="354"/>
      <c r="I3" s="354"/>
      <c r="J3" s="354"/>
      <c r="K3" s="354"/>
    </row>
    <row r="4" spans="1:12" x14ac:dyDescent="0.25">
      <c r="J4" s="218"/>
      <c r="K4" s="218"/>
    </row>
    <row r="5" spans="1:12" x14ac:dyDescent="0.25">
      <c r="I5" s="258"/>
      <c r="J5" s="258"/>
      <c r="K5" s="258"/>
      <c r="L5" s="220"/>
    </row>
    <row r="6" spans="1:12" x14ac:dyDescent="0.25">
      <c r="H6" s="286" t="s">
        <v>411</v>
      </c>
      <c r="I6" s="219" t="s">
        <v>483</v>
      </c>
      <c r="J6" s="219" t="s">
        <v>650</v>
      </c>
      <c r="K6" s="219" t="s">
        <v>651</v>
      </c>
      <c r="L6" s="220"/>
    </row>
    <row r="7" spans="1:12" x14ac:dyDescent="0.25">
      <c r="H7" s="287">
        <v>2001</v>
      </c>
      <c r="I7" s="259">
        <v>1324901</v>
      </c>
      <c r="J7" s="221">
        <v>11078.753000000001</v>
      </c>
      <c r="K7" s="221">
        <v>272.81700000000001</v>
      </c>
      <c r="L7" s="220"/>
    </row>
    <row r="8" spans="1:12" x14ac:dyDescent="0.25">
      <c r="H8" s="287">
        <v>2002</v>
      </c>
      <c r="I8" s="259">
        <v>1374134</v>
      </c>
      <c r="J8" s="221">
        <v>11486.496999999999</v>
      </c>
      <c r="K8" s="221">
        <v>284.12099999999998</v>
      </c>
      <c r="L8" s="220"/>
    </row>
    <row r="9" spans="1:12" x14ac:dyDescent="0.25">
      <c r="H9" s="287">
        <v>2003</v>
      </c>
      <c r="I9" s="259">
        <v>1377185</v>
      </c>
      <c r="J9" s="221">
        <v>11488.772999999999</v>
      </c>
      <c r="K9" s="221">
        <v>284.35500000000002</v>
      </c>
      <c r="L9" s="220"/>
    </row>
    <row r="10" spans="1:12" x14ac:dyDescent="0.25">
      <c r="H10" s="287">
        <v>2004</v>
      </c>
      <c r="I10" s="259">
        <v>1354894</v>
      </c>
      <c r="J10" s="221">
        <v>11860.439</v>
      </c>
      <c r="K10" s="221">
        <v>322.31400000000002</v>
      </c>
      <c r="L10" s="220"/>
    </row>
    <row r="11" spans="1:12" x14ac:dyDescent="0.25">
      <c r="H11" s="287">
        <v>2005</v>
      </c>
      <c r="I11" s="259">
        <v>1334905</v>
      </c>
      <c r="J11" s="221">
        <v>11819.911</v>
      </c>
      <c r="K11" s="221">
        <v>320.28399999999999</v>
      </c>
      <c r="L11" s="220"/>
    </row>
    <row r="12" spans="1:12" x14ac:dyDescent="0.25">
      <c r="H12" s="287">
        <v>2006</v>
      </c>
      <c r="I12" s="259">
        <v>1286696</v>
      </c>
      <c r="J12" s="221">
        <v>11530.714</v>
      </c>
      <c r="K12" s="221">
        <v>312.09100000000001</v>
      </c>
      <c r="L12" s="220"/>
    </row>
    <row r="13" spans="1:12" x14ac:dyDescent="0.25">
      <c r="H13" s="287">
        <v>2007</v>
      </c>
      <c r="I13" s="259">
        <v>1298565</v>
      </c>
      <c r="J13" s="221">
        <v>11550.111000000001</v>
      </c>
      <c r="K13" s="221">
        <v>312.28899999999999</v>
      </c>
      <c r="L13" s="220"/>
    </row>
    <row r="14" spans="1:12" x14ac:dyDescent="0.25">
      <c r="H14" s="287">
        <v>2008</v>
      </c>
      <c r="I14" s="259">
        <v>1331530</v>
      </c>
      <c r="J14" s="221">
        <v>11534.468000000001</v>
      </c>
      <c r="K14" s="221">
        <v>311.61200000000002</v>
      </c>
      <c r="L14" s="220"/>
    </row>
    <row r="15" spans="1:12" x14ac:dyDescent="0.25">
      <c r="H15" s="287">
        <v>2009</v>
      </c>
      <c r="I15" s="259">
        <v>1399853</v>
      </c>
      <c r="J15" s="221">
        <v>11824.785</v>
      </c>
      <c r="K15" s="221">
        <v>319.77999999999997</v>
      </c>
      <c r="L15" s="220"/>
    </row>
    <row r="16" spans="1:12" x14ac:dyDescent="0.25">
      <c r="H16" s="287">
        <v>2010</v>
      </c>
      <c r="I16" s="259">
        <v>1410177</v>
      </c>
      <c r="J16" s="221">
        <v>11736.084999999999</v>
      </c>
      <c r="K16" s="221">
        <v>316.70499999999998</v>
      </c>
      <c r="L16" s="220"/>
    </row>
    <row r="17" spans="1:13" x14ac:dyDescent="0.25">
      <c r="H17" s="287">
        <v>2011</v>
      </c>
      <c r="I17" s="259">
        <v>1362972</v>
      </c>
      <c r="J17" s="221">
        <v>11323.341</v>
      </c>
      <c r="K17" s="221">
        <v>304.97699999999998</v>
      </c>
      <c r="L17" s="220"/>
    </row>
    <row r="18" spans="1:13" x14ac:dyDescent="0.25">
      <c r="H18" s="287">
        <v>2012</v>
      </c>
      <c r="I18" s="259">
        <v>1292424</v>
      </c>
      <c r="J18" s="221">
        <v>10977.112999999999</v>
      </c>
      <c r="K18" s="221">
        <v>293.71199999999999</v>
      </c>
      <c r="L18" s="220"/>
    </row>
    <row r="19" spans="1:13" x14ac:dyDescent="0.25">
      <c r="H19" s="287">
        <v>2013</v>
      </c>
      <c r="I19" s="259">
        <v>1261195</v>
      </c>
      <c r="J19" s="221">
        <v>10855.847</v>
      </c>
      <c r="K19" s="221">
        <v>290.04199999999997</v>
      </c>
      <c r="L19" s="220"/>
    </row>
    <row r="20" spans="1:13" x14ac:dyDescent="0.25">
      <c r="H20" s="287">
        <v>2014</v>
      </c>
      <c r="I20" s="259">
        <v>1232090</v>
      </c>
      <c r="J20" s="221">
        <v>10593.489</v>
      </c>
      <c r="K20" s="221">
        <v>282.44600000000003</v>
      </c>
      <c r="L20" s="220"/>
    </row>
    <row r="21" spans="1:13" x14ac:dyDescent="0.25">
      <c r="H21" s="287">
        <v>2015</v>
      </c>
      <c r="I21" s="259">
        <v>1209045</v>
      </c>
      <c r="J21" s="221">
        <v>10268.879000000001</v>
      </c>
      <c r="K21" s="221">
        <v>273.303</v>
      </c>
    </row>
    <row r="22" spans="1:13" x14ac:dyDescent="0.25">
      <c r="H22" s="287">
        <v>2016</v>
      </c>
      <c r="I22" s="259">
        <v>1184543</v>
      </c>
      <c r="J22" s="221">
        <v>9949.0059999999994</v>
      </c>
      <c r="K22" s="221">
        <v>264.185</v>
      </c>
    </row>
    <row r="23" spans="1:13" x14ac:dyDescent="0.25">
      <c r="H23" s="287">
        <v>2017</v>
      </c>
      <c r="I23" s="259">
        <v>1144601</v>
      </c>
      <c r="J23" s="221">
        <v>9680.900004000001</v>
      </c>
      <c r="K23" s="221">
        <v>256.96695199999999</v>
      </c>
    </row>
    <row r="24" spans="1:13" x14ac:dyDescent="0.25">
      <c r="H24" s="287">
        <v>2018</v>
      </c>
      <c r="I24" s="259">
        <v>1115050</v>
      </c>
      <c r="J24" s="221">
        <v>9349.3247159999992</v>
      </c>
      <c r="K24" s="221">
        <v>247.79267899999999</v>
      </c>
    </row>
    <row r="25" spans="1:13" x14ac:dyDescent="0.25">
      <c r="H25" s="287">
        <v>2019</v>
      </c>
      <c r="I25" s="259">
        <v>1095242</v>
      </c>
      <c r="J25" s="221">
        <v>9047.8371992499997</v>
      </c>
      <c r="K25" s="221">
        <v>238.63077200000001</v>
      </c>
    </row>
    <row r="26" spans="1:13" x14ac:dyDescent="0.25">
      <c r="H26" s="287">
        <v>2020</v>
      </c>
      <c r="I26" s="259">
        <v>1226537</v>
      </c>
      <c r="J26" s="221">
        <v>8748.1622600400005</v>
      </c>
      <c r="K26" s="221">
        <v>231.056432</v>
      </c>
    </row>
    <row r="28" spans="1:13" x14ac:dyDescent="0.25">
      <c r="H28" s="223"/>
      <c r="I28" s="223"/>
      <c r="J28" s="223"/>
      <c r="M28" s="223"/>
    </row>
    <row r="29" spans="1:13" x14ac:dyDescent="0.25">
      <c r="A29" s="355" t="s">
        <v>652</v>
      </c>
      <c r="B29" s="355"/>
      <c r="C29" s="355"/>
      <c r="D29" s="355"/>
      <c r="E29" s="228"/>
      <c r="F29" s="260" t="s">
        <v>326</v>
      </c>
      <c r="G29" s="260"/>
      <c r="H29" s="261"/>
      <c r="I29" s="261"/>
      <c r="J29" s="261"/>
      <c r="K29" s="261"/>
      <c r="L29" s="223"/>
    </row>
    <row r="30" spans="1:13" ht="15.75" customHeight="1" x14ac:dyDescent="0.25"/>
    <row r="31" spans="1:13" ht="15.75" customHeight="1" x14ac:dyDescent="0.25">
      <c r="A31" s="228"/>
      <c r="B31" s="227" t="s">
        <v>653</v>
      </c>
      <c r="C31" s="227" t="s">
        <v>654</v>
      </c>
      <c r="D31" s="227" t="s">
        <v>655</v>
      </c>
      <c r="E31" s="227"/>
      <c r="F31" s="352" t="s">
        <v>656</v>
      </c>
      <c r="G31" s="352"/>
      <c r="H31" s="352"/>
      <c r="I31" s="352"/>
      <c r="J31" s="352"/>
      <c r="K31" s="352"/>
    </row>
    <row r="32" spans="1:13" ht="15.75" customHeight="1" x14ac:dyDescent="0.25">
      <c r="A32" s="287">
        <v>2001</v>
      </c>
      <c r="B32" s="259">
        <v>6500</v>
      </c>
      <c r="C32" s="259">
        <v>8500</v>
      </c>
      <c r="D32" s="259">
        <v>250</v>
      </c>
      <c r="E32" s="259"/>
      <c r="F32" s="352"/>
      <c r="G32" s="352"/>
      <c r="H32" s="352"/>
      <c r="I32" s="352"/>
      <c r="J32" s="352"/>
      <c r="K32" s="352"/>
    </row>
    <row r="33" spans="1:11" x14ac:dyDescent="0.25">
      <c r="A33" s="287" t="s">
        <v>155</v>
      </c>
      <c r="B33" s="259">
        <v>6500</v>
      </c>
      <c r="C33" s="259">
        <v>9000</v>
      </c>
      <c r="D33" s="259">
        <v>250</v>
      </c>
      <c r="E33" s="259"/>
      <c r="F33" s="352"/>
      <c r="G33" s="352"/>
      <c r="H33" s="352"/>
      <c r="I33" s="352"/>
      <c r="J33" s="352"/>
      <c r="K33" s="352"/>
    </row>
    <row r="34" spans="1:11" x14ac:dyDescent="0.25">
      <c r="A34" s="287" t="s">
        <v>613</v>
      </c>
      <c r="B34" s="259">
        <v>6500</v>
      </c>
      <c r="C34" s="259">
        <v>9500</v>
      </c>
      <c r="D34" s="259">
        <v>250</v>
      </c>
      <c r="E34" s="259"/>
      <c r="F34" s="352"/>
      <c r="G34" s="352"/>
      <c r="H34" s="352"/>
      <c r="I34" s="352"/>
      <c r="J34" s="352"/>
      <c r="K34" s="352"/>
    </row>
    <row r="35" spans="1:11" x14ac:dyDescent="0.25">
      <c r="A35" s="287"/>
      <c r="B35" s="259"/>
      <c r="C35" s="259"/>
      <c r="D35" s="259"/>
      <c r="E35" s="259"/>
      <c r="F35" s="352"/>
      <c r="G35" s="352"/>
      <c r="H35" s="352"/>
      <c r="I35" s="352"/>
      <c r="J35" s="352"/>
      <c r="K35" s="352"/>
    </row>
    <row r="36" spans="1:11" x14ac:dyDescent="0.25">
      <c r="A36" s="287"/>
      <c r="B36" s="259"/>
      <c r="C36" s="259"/>
      <c r="D36" s="259"/>
      <c r="E36" s="259"/>
      <c r="F36" s="352"/>
      <c r="G36" s="352"/>
      <c r="H36" s="352"/>
      <c r="I36" s="352"/>
      <c r="J36" s="352"/>
      <c r="K36" s="352"/>
    </row>
    <row r="37" spans="1:11" x14ac:dyDescent="0.25">
      <c r="A37" s="287"/>
      <c r="B37" s="259"/>
      <c r="C37" s="259"/>
      <c r="D37" s="259"/>
      <c r="E37" s="259"/>
      <c r="F37" s="352"/>
      <c r="G37" s="352"/>
      <c r="H37" s="352"/>
      <c r="I37" s="352"/>
      <c r="J37" s="352"/>
      <c r="K37" s="352"/>
    </row>
    <row r="38" spans="1:11" x14ac:dyDescent="0.25">
      <c r="A38" s="287"/>
      <c r="B38" s="259"/>
      <c r="C38" s="259"/>
      <c r="D38" s="259"/>
      <c r="E38" s="259"/>
      <c r="F38" s="158"/>
      <c r="G38" s="158"/>
      <c r="H38" s="158"/>
      <c r="I38" s="158"/>
      <c r="J38" s="158"/>
      <c r="K38" s="158"/>
    </row>
    <row r="39" spans="1:11" x14ac:dyDescent="0.25">
      <c r="F39" s="158"/>
      <c r="G39" s="158"/>
      <c r="H39" s="158"/>
      <c r="I39" s="158"/>
      <c r="J39" s="158"/>
    </row>
    <row r="40" spans="1:11" x14ac:dyDescent="0.25">
      <c r="H40" s="158"/>
      <c r="I40" s="158"/>
      <c r="J40" s="158"/>
      <c r="K40" s="158"/>
    </row>
    <row r="41" spans="1:11" x14ac:dyDescent="0.25">
      <c r="H41" s="158"/>
      <c r="I41" s="158"/>
      <c r="J41" s="158"/>
      <c r="K41" s="158"/>
    </row>
  </sheetData>
  <mergeCells count="4">
    <mergeCell ref="A1:K1"/>
    <mergeCell ref="A3:K3"/>
    <mergeCell ref="A29:D29"/>
    <mergeCell ref="F31:K37"/>
  </mergeCells>
  <pageMargins left="0.45" right="0.45" top="0.5" bottom="0.5" header="0.3" footer="0.3"/>
  <pageSetup scale="78"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3E1AF-4B6A-471D-84ED-A5AD69EBF711}">
  <sheetPr>
    <pageSetUpPr fitToPage="1"/>
  </sheetPr>
  <dimension ref="A1:P40"/>
  <sheetViews>
    <sheetView zoomScaleNormal="100" workbookViewId="0">
      <selection sqref="A1:J1"/>
    </sheetView>
  </sheetViews>
  <sheetFormatPr defaultRowHeight="15.75" x14ac:dyDescent="0.25"/>
  <cols>
    <col min="1" max="1" width="24.875" customWidth="1"/>
    <col min="2" max="2" width="13.75" customWidth="1"/>
    <col min="3" max="3" width="12.375" customWidth="1"/>
    <col min="4" max="4" width="7.5" customWidth="1"/>
    <col min="5" max="5" width="33.125" customWidth="1"/>
    <col min="6" max="6" width="7.5" customWidth="1"/>
    <col min="7" max="7" width="11.25" bestFit="1" customWidth="1"/>
    <col min="8" max="8" width="9.875" bestFit="1" customWidth="1"/>
    <col min="9" max="10" width="9.875" customWidth="1"/>
  </cols>
  <sheetData>
    <row r="1" spans="1:13" s="1" customFormat="1" ht="26.25" x14ac:dyDescent="0.4">
      <c r="A1" s="327" t="s">
        <v>199</v>
      </c>
      <c r="B1" s="327"/>
      <c r="C1" s="327"/>
      <c r="D1" s="327"/>
      <c r="E1" s="327"/>
      <c r="F1" s="327"/>
      <c r="G1" s="327"/>
      <c r="H1" s="327"/>
      <c r="I1" s="327"/>
      <c r="J1" s="327"/>
    </row>
    <row r="2" spans="1:13" ht="4.5" customHeight="1" x14ac:dyDescent="0.25">
      <c r="A2" s="2"/>
      <c r="B2" s="2"/>
      <c r="C2" s="2"/>
      <c r="D2" s="2"/>
      <c r="E2" s="2"/>
    </row>
    <row r="3" spans="1:13" ht="18.75" x14ac:dyDescent="0.3">
      <c r="A3" s="328" t="s">
        <v>149</v>
      </c>
      <c r="B3" s="328"/>
      <c r="C3" s="328"/>
      <c r="D3" s="328"/>
      <c r="E3" s="328"/>
      <c r="F3" s="328"/>
      <c r="G3" s="328"/>
      <c r="H3" s="328"/>
      <c r="I3" s="328"/>
      <c r="J3" s="328"/>
    </row>
    <row r="5" spans="1:13" x14ac:dyDescent="0.25">
      <c r="G5" s="28" t="s">
        <v>114</v>
      </c>
      <c r="H5" s="29" t="s">
        <v>150</v>
      </c>
      <c r="I5" s="29" t="s">
        <v>200</v>
      </c>
      <c r="J5" s="29" t="s">
        <v>201</v>
      </c>
    </row>
    <row r="6" spans="1:13" x14ac:dyDescent="0.25">
      <c r="G6" t="s">
        <v>117</v>
      </c>
      <c r="H6" s="51">
        <v>362.56104375999996</v>
      </c>
      <c r="I6" s="51">
        <v>20.399999999999999</v>
      </c>
      <c r="J6" s="51">
        <v>0</v>
      </c>
      <c r="L6" s="51"/>
    </row>
    <row r="7" spans="1:13" x14ac:dyDescent="0.25">
      <c r="G7" t="s">
        <v>118</v>
      </c>
      <c r="H7" s="51">
        <v>400.59</v>
      </c>
      <c r="I7" s="51">
        <v>68.455610030000003</v>
      </c>
      <c r="J7" s="51">
        <v>0</v>
      </c>
      <c r="L7" s="51"/>
    </row>
    <row r="8" spans="1:13" x14ac:dyDescent="0.25">
      <c r="G8" t="s">
        <v>119</v>
      </c>
      <c r="H8" s="51">
        <v>472.53899999999999</v>
      </c>
      <c r="I8" s="51">
        <v>81.928263750000013</v>
      </c>
      <c r="J8" s="51">
        <v>0</v>
      </c>
      <c r="L8" s="51"/>
    </row>
    <row r="9" spans="1:13" x14ac:dyDescent="0.25">
      <c r="G9" t="s">
        <v>120</v>
      </c>
      <c r="H9" s="51">
        <v>552.45031314999994</v>
      </c>
      <c r="I9" s="51">
        <v>96.879041010000009</v>
      </c>
      <c r="J9" s="51">
        <v>0</v>
      </c>
      <c r="L9" s="51"/>
    </row>
    <row r="10" spans="1:13" x14ac:dyDescent="0.25">
      <c r="G10" t="s">
        <v>121</v>
      </c>
      <c r="H10" s="51">
        <v>570.99383551000005</v>
      </c>
      <c r="I10" s="51">
        <v>12.41439913</v>
      </c>
      <c r="J10" s="51">
        <v>0</v>
      </c>
      <c r="L10" s="51"/>
    </row>
    <row r="11" spans="1:13" x14ac:dyDescent="0.25">
      <c r="G11" t="s">
        <v>122</v>
      </c>
      <c r="H11" s="51">
        <v>429.54025361000004</v>
      </c>
      <c r="I11" s="51">
        <v>77.200411039999992</v>
      </c>
      <c r="J11" s="51">
        <v>0</v>
      </c>
      <c r="L11" s="51"/>
    </row>
    <row r="12" spans="1:13" x14ac:dyDescent="0.25">
      <c r="G12" t="s">
        <v>123</v>
      </c>
      <c r="H12" s="51">
        <v>294.46446983999999</v>
      </c>
      <c r="I12" s="51">
        <v>54.028772620000012</v>
      </c>
      <c r="J12" s="51">
        <v>0</v>
      </c>
      <c r="L12" s="51"/>
    </row>
    <row r="13" spans="1:13" x14ac:dyDescent="0.25">
      <c r="G13" t="s">
        <v>124</v>
      </c>
      <c r="H13" s="51">
        <v>296.03317700000002</v>
      </c>
      <c r="I13" s="51">
        <v>50.392303309999996</v>
      </c>
      <c r="J13" s="51">
        <v>0</v>
      </c>
      <c r="L13" s="51"/>
    </row>
    <row r="14" spans="1:13" x14ac:dyDescent="0.25">
      <c r="G14" t="s">
        <v>125</v>
      </c>
      <c r="H14" s="51">
        <v>279.15089147000003</v>
      </c>
      <c r="I14" s="51">
        <v>50.167066290000001</v>
      </c>
      <c r="J14" s="51">
        <v>0</v>
      </c>
      <c r="L14" s="51"/>
    </row>
    <row r="15" spans="1:13" x14ac:dyDescent="0.25">
      <c r="G15" t="s">
        <v>126</v>
      </c>
      <c r="H15" s="51">
        <v>292.15239932999998</v>
      </c>
      <c r="I15" s="51">
        <v>51.202573089999994</v>
      </c>
      <c r="J15" s="51">
        <v>0</v>
      </c>
      <c r="M15" s="7"/>
    </row>
    <row r="16" spans="1:13" x14ac:dyDescent="0.25">
      <c r="G16" t="s">
        <v>127</v>
      </c>
      <c r="H16" s="51">
        <v>338.74488817000002</v>
      </c>
      <c r="I16" s="51">
        <v>58.316542549999994</v>
      </c>
      <c r="J16" s="51">
        <v>0</v>
      </c>
    </row>
    <row r="17" spans="1:16" x14ac:dyDescent="0.25">
      <c r="G17" t="s">
        <v>128</v>
      </c>
      <c r="H17" s="51">
        <v>375.40818440000004</v>
      </c>
      <c r="I17" s="51">
        <v>64.806493000000003</v>
      </c>
      <c r="J17" s="51">
        <v>0</v>
      </c>
    </row>
    <row r="18" spans="1:16" x14ac:dyDescent="0.25">
      <c r="G18" t="s">
        <v>129</v>
      </c>
      <c r="H18" s="51">
        <v>413.77895976000002</v>
      </c>
      <c r="I18" s="51">
        <v>71.84121617000001</v>
      </c>
      <c r="J18" s="51">
        <v>0</v>
      </c>
    </row>
    <row r="19" spans="1:16" x14ac:dyDescent="0.25">
      <c r="G19" t="s">
        <v>130</v>
      </c>
      <c r="H19" s="51">
        <v>481.71995185000003</v>
      </c>
      <c r="I19" s="51">
        <v>82.716999999999999</v>
      </c>
      <c r="J19" s="51">
        <v>0</v>
      </c>
    </row>
    <row r="20" spans="1:16" x14ac:dyDescent="0.25">
      <c r="G20" t="s">
        <v>131</v>
      </c>
      <c r="H20" s="51">
        <v>478.00543053000007</v>
      </c>
      <c r="I20" s="51">
        <v>86.406000000000006</v>
      </c>
      <c r="J20" s="51">
        <v>12.667999999999999</v>
      </c>
    </row>
    <row r="21" spans="1:16" x14ac:dyDescent="0.25">
      <c r="G21" t="s">
        <v>132</v>
      </c>
      <c r="H21" s="51">
        <v>514.4407291</v>
      </c>
      <c r="I21" s="51">
        <v>95.100999999999999</v>
      </c>
      <c r="J21" s="51">
        <v>17.395</v>
      </c>
    </row>
    <row r="22" spans="1:16" x14ac:dyDescent="0.25">
      <c r="G22" t="s">
        <v>133</v>
      </c>
      <c r="H22" s="51">
        <v>533.98096799999996</v>
      </c>
      <c r="I22" s="51">
        <v>97.289000000000001</v>
      </c>
      <c r="J22" s="51">
        <v>25</v>
      </c>
    </row>
    <row r="23" spans="1:16" x14ac:dyDescent="0.25">
      <c r="G23" t="s">
        <v>134</v>
      </c>
      <c r="H23" s="51">
        <v>497.79232431000003</v>
      </c>
      <c r="I23" s="51">
        <v>99.03208798</v>
      </c>
      <c r="J23" s="51">
        <v>40</v>
      </c>
    </row>
    <row r="24" spans="1:16" x14ac:dyDescent="0.25">
      <c r="G24" t="s">
        <v>135</v>
      </c>
      <c r="H24" s="51">
        <v>640.23319997999999</v>
      </c>
      <c r="I24" s="51">
        <v>112.97221526</v>
      </c>
      <c r="J24" s="52">
        <v>36.161999999999999</v>
      </c>
    </row>
    <row r="25" spans="1:16" x14ac:dyDescent="0.25">
      <c r="G25" t="s">
        <v>147</v>
      </c>
      <c r="H25" s="51">
        <v>847.07153079</v>
      </c>
      <c r="I25" s="51">
        <v>154.18882808999999</v>
      </c>
      <c r="J25" s="51">
        <v>40</v>
      </c>
    </row>
    <row r="27" spans="1:16" x14ac:dyDescent="0.25">
      <c r="H27" s="30"/>
    </row>
    <row r="28" spans="1:16" x14ac:dyDescent="0.25">
      <c r="A28" s="330" t="s">
        <v>151</v>
      </c>
      <c r="B28" s="330"/>
      <c r="C28" s="330"/>
      <c r="D28" s="330"/>
      <c r="E28" s="330"/>
      <c r="F28" s="330"/>
      <c r="G28" s="330"/>
      <c r="H28" s="330"/>
      <c r="I28" s="330"/>
      <c r="J28" s="330"/>
    </row>
    <row r="29" spans="1:16" x14ac:dyDescent="0.25">
      <c r="E29" s="43"/>
    </row>
    <row r="30" spans="1:16" x14ac:dyDescent="0.25">
      <c r="A30" s="365" t="s">
        <v>202</v>
      </c>
      <c r="B30" s="365"/>
      <c r="C30" s="365"/>
      <c r="D30" s="5"/>
      <c r="E30" s="365" t="s">
        <v>203</v>
      </c>
      <c r="F30" s="365"/>
      <c r="G30" s="365"/>
      <c r="H30" s="365"/>
      <c r="I30" s="365"/>
      <c r="J30" s="365"/>
      <c r="K30" s="5"/>
      <c r="L30" s="5"/>
      <c r="M30" s="5"/>
    </row>
    <row r="31" spans="1:16" ht="15.75" customHeight="1" x14ac:dyDescent="0.25">
      <c r="F31" s="31"/>
      <c r="G31" s="31"/>
      <c r="H31" s="31"/>
      <c r="I31" s="31"/>
      <c r="J31" s="31"/>
      <c r="K31" s="31"/>
      <c r="L31" s="31"/>
      <c r="M31" s="31"/>
      <c r="N31" s="31"/>
      <c r="O31" s="31"/>
      <c r="P31" s="31"/>
    </row>
    <row r="32" spans="1:16" x14ac:dyDescent="0.25">
      <c r="B32" s="4" t="s">
        <v>204</v>
      </c>
      <c r="E32" s="329" t="s">
        <v>205</v>
      </c>
      <c r="F32" s="329"/>
      <c r="G32" s="329"/>
      <c r="H32" s="329"/>
      <c r="I32" s="329"/>
      <c r="J32" s="329"/>
      <c r="K32" s="31"/>
      <c r="L32" s="31"/>
      <c r="M32" s="31"/>
      <c r="N32" s="31"/>
      <c r="O32" s="31"/>
      <c r="P32" s="31"/>
    </row>
    <row r="33" spans="1:10" x14ac:dyDescent="0.25">
      <c r="A33" t="s">
        <v>206</v>
      </c>
      <c r="B33" s="74">
        <v>0.15</v>
      </c>
      <c r="E33" s="329"/>
      <c r="F33" s="329"/>
      <c r="G33" s="329"/>
      <c r="H33" s="329"/>
      <c r="I33" s="329"/>
      <c r="J33" s="329"/>
    </row>
    <row r="34" spans="1:10" x14ac:dyDescent="0.25">
      <c r="A34" t="s">
        <v>207</v>
      </c>
      <c r="B34" s="74">
        <v>0.1</v>
      </c>
      <c r="E34" s="329"/>
      <c r="F34" s="329"/>
      <c r="G34" s="329"/>
      <c r="H34" s="329"/>
      <c r="I34" s="329"/>
      <c r="J34" s="329"/>
    </row>
    <row r="35" spans="1:10" x14ac:dyDescent="0.25">
      <c r="A35" t="s">
        <v>208</v>
      </c>
      <c r="B35" s="74">
        <v>7.4999999999999997E-2</v>
      </c>
      <c r="E35" s="31"/>
      <c r="F35" s="31"/>
      <c r="G35" s="31"/>
      <c r="H35" s="31"/>
      <c r="I35" s="31"/>
    </row>
    <row r="36" spans="1:10" x14ac:dyDescent="0.25">
      <c r="A36" t="s">
        <v>209</v>
      </c>
      <c r="B36" s="74">
        <v>0.15</v>
      </c>
      <c r="E36" s="31"/>
      <c r="F36" s="31"/>
      <c r="G36" s="31"/>
      <c r="H36" s="31"/>
      <c r="I36" s="31"/>
    </row>
    <row r="37" spans="1:10" x14ac:dyDescent="0.25">
      <c r="A37" t="s">
        <v>210</v>
      </c>
      <c r="B37" s="74">
        <v>2.1000000000000001E-2</v>
      </c>
    </row>
    <row r="38" spans="1:10" x14ac:dyDescent="0.25">
      <c r="A38" t="s">
        <v>211</v>
      </c>
      <c r="B38" s="74">
        <v>0.15</v>
      </c>
    </row>
    <row r="39" spans="1:10" x14ac:dyDescent="0.25">
      <c r="B39" s="74"/>
    </row>
    <row r="40" spans="1:10" ht="15.75" customHeight="1" x14ac:dyDescent="0.25"/>
  </sheetData>
  <mergeCells count="6">
    <mergeCell ref="E32:J34"/>
    <mergeCell ref="A1:J1"/>
    <mergeCell ref="A3:J3"/>
    <mergeCell ref="A28:J28"/>
    <mergeCell ref="A30:C30"/>
    <mergeCell ref="E30:J30"/>
  </mergeCells>
  <pageMargins left="0.45" right="0.45" top="0.5" bottom="0.5" header="0.3" footer="0.3"/>
  <pageSetup scale="78"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E267D-DEEF-4C0D-8F0C-1BD5042D9463}">
  <sheetPr>
    <pageSetUpPr fitToPage="1"/>
  </sheetPr>
  <dimension ref="A1:N39"/>
  <sheetViews>
    <sheetView workbookViewId="0">
      <selection sqref="A1:N1"/>
    </sheetView>
  </sheetViews>
  <sheetFormatPr defaultRowHeight="15.75" x14ac:dyDescent="0.25"/>
  <cols>
    <col min="1" max="1" width="15" customWidth="1"/>
    <col min="2" max="3" width="10.5" customWidth="1"/>
    <col min="4" max="4" width="8.75" bestFit="1" customWidth="1"/>
    <col min="5" max="5" width="2.875" customWidth="1"/>
    <col min="6" max="6" width="15" customWidth="1"/>
    <col min="7" max="8" width="10.5" customWidth="1"/>
    <col min="9" max="9" width="8.75" bestFit="1" customWidth="1"/>
    <col min="10" max="10" width="2.875" customWidth="1"/>
    <col min="11" max="11" width="15" customWidth="1"/>
    <col min="12" max="13" width="10.5" customWidth="1"/>
    <col min="14" max="14" width="8.75" bestFit="1" customWidth="1"/>
  </cols>
  <sheetData>
    <row r="1" spans="1:14" s="1" customFormat="1" ht="26.25" x14ac:dyDescent="0.4">
      <c r="A1" s="327" t="s">
        <v>199</v>
      </c>
      <c r="B1" s="327"/>
      <c r="C1" s="327"/>
      <c r="D1" s="327"/>
      <c r="E1" s="327"/>
      <c r="F1" s="327"/>
      <c r="G1" s="327"/>
      <c r="H1" s="327"/>
      <c r="I1" s="327"/>
      <c r="J1" s="327"/>
      <c r="K1" s="327"/>
      <c r="L1" s="327"/>
      <c r="M1" s="327"/>
      <c r="N1" s="327"/>
    </row>
    <row r="2" spans="1:14" ht="4.5" customHeight="1" x14ac:dyDescent="0.25">
      <c r="A2" s="2"/>
      <c r="B2" s="2"/>
      <c r="C2" s="2"/>
      <c r="D2" s="2"/>
      <c r="E2" s="2"/>
      <c r="F2" s="2"/>
      <c r="G2" s="2"/>
      <c r="H2" s="2"/>
      <c r="I2" s="2"/>
      <c r="J2" s="2"/>
    </row>
    <row r="3" spans="1:14" ht="18.75" x14ac:dyDescent="0.3">
      <c r="A3" s="328" t="s">
        <v>212</v>
      </c>
      <c r="B3" s="328"/>
      <c r="C3" s="328"/>
      <c r="D3" s="328"/>
      <c r="E3" s="328"/>
      <c r="F3" s="328"/>
      <c r="G3" s="328"/>
      <c r="H3" s="328"/>
      <c r="I3" s="328"/>
      <c r="J3" s="328"/>
      <c r="K3" s="328"/>
      <c r="L3" s="328"/>
      <c r="M3" s="328"/>
      <c r="N3" s="328"/>
    </row>
    <row r="5" spans="1:14" x14ac:dyDescent="0.25">
      <c r="A5" s="46" t="s">
        <v>213</v>
      </c>
      <c r="B5" s="4" t="s">
        <v>135</v>
      </c>
      <c r="C5" s="4" t="s">
        <v>147</v>
      </c>
      <c r="D5" s="4" t="s">
        <v>214</v>
      </c>
      <c r="F5" s="46" t="s">
        <v>213</v>
      </c>
      <c r="G5" s="4" t="s">
        <v>135</v>
      </c>
      <c r="H5" s="4" t="s">
        <v>147</v>
      </c>
      <c r="I5" s="4" t="s">
        <v>214</v>
      </c>
      <c r="K5" s="46" t="s">
        <v>213</v>
      </c>
      <c r="L5" s="4" t="s">
        <v>135</v>
      </c>
      <c r="M5" s="4" t="s">
        <v>147</v>
      </c>
      <c r="N5" s="4" t="s">
        <v>214</v>
      </c>
    </row>
    <row r="6" spans="1:14" x14ac:dyDescent="0.25">
      <c r="A6" t="s">
        <v>215</v>
      </c>
      <c r="B6" s="30">
        <v>6568.0151999999998</v>
      </c>
      <c r="C6" s="30">
        <v>7889.5292900000004</v>
      </c>
      <c r="D6" s="75">
        <f>(C6-B6)/ABS(B6)</f>
        <v>0.20120448107367361</v>
      </c>
      <c r="F6" t="s">
        <v>216</v>
      </c>
      <c r="G6" s="30">
        <v>800.67938000000004</v>
      </c>
      <c r="H6" s="30">
        <v>874.88722999999993</v>
      </c>
      <c r="I6" s="75">
        <f>(H6-G6)/ABS(G6)</f>
        <v>9.2681105388276508E-2</v>
      </c>
      <c r="K6" t="s">
        <v>217</v>
      </c>
      <c r="L6" s="30">
        <v>785.28548999999998</v>
      </c>
      <c r="M6" s="30">
        <v>1028.2859100000001</v>
      </c>
      <c r="N6" s="75">
        <f>(M6-L6)/ABS(L6)</f>
        <v>0.30944213676990273</v>
      </c>
    </row>
    <row r="7" spans="1:14" x14ac:dyDescent="0.25">
      <c r="A7" t="s">
        <v>218</v>
      </c>
      <c r="B7" s="30">
        <v>68870.845180000004</v>
      </c>
      <c r="C7" s="30">
        <v>84628.671000000002</v>
      </c>
      <c r="D7" s="75">
        <f t="shared" ref="D7:D28" si="0">(C7-B7)/ABS(B7)</f>
        <v>0.22880256193771886</v>
      </c>
      <c r="F7" t="s">
        <v>219</v>
      </c>
      <c r="G7" s="30">
        <v>8588.8983800000005</v>
      </c>
      <c r="H7" s="30">
        <v>11355.158569999998</v>
      </c>
      <c r="I7" s="75">
        <f t="shared" ref="I7:I28" si="1">(H7-G7)/ABS(G7)</f>
        <v>0.32207392236022669</v>
      </c>
      <c r="K7" t="s">
        <v>220</v>
      </c>
      <c r="L7" s="30">
        <v>23335.50604</v>
      </c>
      <c r="M7" s="30">
        <v>29217.902109999999</v>
      </c>
      <c r="N7" s="75">
        <f t="shared" ref="N7:N26" si="2">(M7-L7)/ABS(L7)</f>
        <v>0.25207921610599876</v>
      </c>
    </row>
    <row r="8" spans="1:14" x14ac:dyDescent="0.25">
      <c r="A8" t="s">
        <v>221</v>
      </c>
      <c r="B8" s="30">
        <v>1395.3226499999998</v>
      </c>
      <c r="C8" s="30">
        <v>1707.78459</v>
      </c>
      <c r="D8" s="75">
        <f t="shared" si="0"/>
        <v>0.22393525970498665</v>
      </c>
      <c r="F8" t="s">
        <v>222</v>
      </c>
      <c r="G8" s="30">
        <v>2842.2963599999998</v>
      </c>
      <c r="H8" s="30">
        <v>3389.5186600000002</v>
      </c>
      <c r="I8" s="75">
        <f t="shared" si="1"/>
        <v>0.19252823445898526</v>
      </c>
      <c r="K8" t="s">
        <v>223</v>
      </c>
      <c r="L8" s="30">
        <v>2350.2915200000002</v>
      </c>
      <c r="M8" s="30">
        <v>3074.3406</v>
      </c>
      <c r="N8" s="75">
        <f t="shared" si="2"/>
        <v>0.30806777535409724</v>
      </c>
    </row>
    <row r="9" spans="1:14" x14ac:dyDescent="0.25">
      <c r="A9" t="s">
        <v>224</v>
      </c>
      <c r="B9" s="30">
        <v>6474.7024700000002</v>
      </c>
      <c r="C9" s="30">
        <v>8603.8549899999998</v>
      </c>
      <c r="D9" s="75">
        <f t="shared" si="0"/>
        <v>0.32884175448451142</v>
      </c>
      <c r="F9" t="s">
        <v>225</v>
      </c>
      <c r="G9" s="30">
        <v>280.64517000000001</v>
      </c>
      <c r="H9" s="30">
        <v>296.83057000000002</v>
      </c>
      <c r="I9" s="75">
        <f t="shared" si="1"/>
        <v>5.7672113152704589E-2</v>
      </c>
      <c r="K9" t="s">
        <v>226</v>
      </c>
      <c r="L9" s="30">
        <v>1718.8669399999999</v>
      </c>
      <c r="M9" s="30">
        <v>1951.58224</v>
      </c>
      <c r="N9" s="75">
        <f t="shared" si="2"/>
        <v>0.13538878116999567</v>
      </c>
    </row>
    <row r="10" spans="1:14" x14ac:dyDescent="0.25">
      <c r="A10" t="s">
        <v>227</v>
      </c>
      <c r="B10" s="30">
        <v>1370.91392</v>
      </c>
      <c r="C10" s="30">
        <v>1459.16355</v>
      </c>
      <c r="D10" s="75">
        <f t="shared" si="0"/>
        <v>6.4372845524830635E-2</v>
      </c>
      <c r="F10" t="s">
        <v>228</v>
      </c>
      <c r="G10" s="30">
        <v>8620.2988199999982</v>
      </c>
      <c r="H10" s="30">
        <v>10861.969509999999</v>
      </c>
      <c r="I10" s="75">
        <f t="shared" si="1"/>
        <v>0.26004558969569469</v>
      </c>
      <c r="K10" t="s">
        <v>229</v>
      </c>
      <c r="L10" s="30">
        <v>108982.33555000002</v>
      </c>
      <c r="M10" s="30">
        <v>163883.79082000002</v>
      </c>
      <c r="N10" s="75">
        <f t="shared" si="2"/>
        <v>0.50376471556541158</v>
      </c>
    </row>
    <row r="11" spans="1:14" x14ac:dyDescent="0.25">
      <c r="A11" t="s">
        <v>230</v>
      </c>
      <c r="B11" s="30">
        <v>27608.717369999998</v>
      </c>
      <c r="C11" s="30">
        <v>27431.20693</v>
      </c>
      <c r="D11" s="75">
        <f t="shared" si="0"/>
        <v>-6.429506942357395E-3</v>
      </c>
      <c r="F11" t="s">
        <v>231</v>
      </c>
      <c r="G11" s="30">
        <v>524.83417000000009</v>
      </c>
      <c r="H11" s="30">
        <v>807.45845999999995</v>
      </c>
      <c r="I11" s="75">
        <f t="shared" si="1"/>
        <v>0.5385020758080592</v>
      </c>
      <c r="K11" t="s">
        <v>232</v>
      </c>
      <c r="L11" s="30">
        <v>7565.2672300000004</v>
      </c>
      <c r="M11" s="30">
        <v>7788.8193300000003</v>
      </c>
      <c r="N11" s="75">
        <f t="shared" si="2"/>
        <v>2.9549795559568076E-2</v>
      </c>
    </row>
    <row r="12" spans="1:14" x14ac:dyDescent="0.25">
      <c r="A12" t="s">
        <v>233</v>
      </c>
      <c r="B12" s="30">
        <v>3290.1205099999997</v>
      </c>
      <c r="C12" s="30">
        <v>3464.1568299999994</v>
      </c>
      <c r="D12" s="75">
        <f t="shared" si="0"/>
        <v>5.2896639947088056E-2</v>
      </c>
      <c r="F12" t="s">
        <v>234</v>
      </c>
      <c r="G12" s="30">
        <v>2541.69481</v>
      </c>
      <c r="H12" s="30">
        <v>1229.0031100000001</v>
      </c>
      <c r="I12" s="75">
        <f t="shared" si="1"/>
        <v>-0.51646314688741091</v>
      </c>
      <c r="K12" t="s">
        <v>235</v>
      </c>
      <c r="L12" s="30">
        <v>799.63414999999998</v>
      </c>
      <c r="M12" s="30">
        <v>703.45462999999995</v>
      </c>
      <c r="N12" s="75">
        <f t="shared" si="2"/>
        <v>-0.12027940527552509</v>
      </c>
    </row>
    <row r="13" spans="1:14" x14ac:dyDescent="0.25">
      <c r="A13" t="s">
        <v>236</v>
      </c>
      <c r="B13" s="30">
        <v>1759.4042199999999</v>
      </c>
      <c r="C13" s="30">
        <v>2081.1798699999999</v>
      </c>
      <c r="D13" s="75">
        <f t="shared" si="0"/>
        <v>0.1828889838629579</v>
      </c>
      <c r="F13" t="s">
        <v>237</v>
      </c>
      <c r="G13" s="30">
        <v>1475.8617099999999</v>
      </c>
      <c r="H13" s="30">
        <v>1503.14275</v>
      </c>
      <c r="I13" s="75">
        <f t="shared" si="1"/>
        <v>1.8484821318387669E-2</v>
      </c>
      <c r="K13" t="s">
        <v>238</v>
      </c>
      <c r="L13" s="30">
        <v>5838.2366600000005</v>
      </c>
      <c r="M13" s="30">
        <v>6979.663880000001</v>
      </c>
      <c r="N13" s="75">
        <f t="shared" si="2"/>
        <v>0.19550889874340935</v>
      </c>
    </row>
    <row r="14" spans="1:14" x14ac:dyDescent="0.25">
      <c r="A14" t="s">
        <v>239</v>
      </c>
      <c r="B14" s="30">
        <v>55913.778490000004</v>
      </c>
      <c r="C14" s="30">
        <v>72746.805980000005</v>
      </c>
      <c r="D14" s="75">
        <f t="shared" si="0"/>
        <v>0.30105329928669605</v>
      </c>
      <c r="F14" t="s">
        <v>240</v>
      </c>
      <c r="G14" s="30">
        <v>1810.1026399999998</v>
      </c>
      <c r="H14" s="30">
        <v>2196.3741800000003</v>
      </c>
      <c r="I14" s="75">
        <f t="shared" si="1"/>
        <v>0.2133975894317244</v>
      </c>
      <c r="K14" t="s">
        <v>241</v>
      </c>
      <c r="L14" s="30">
        <v>1398.9948399999998</v>
      </c>
      <c r="M14" s="30">
        <v>2049.2575900000002</v>
      </c>
      <c r="N14" s="75">
        <f t="shared" si="2"/>
        <v>0.46480711108269734</v>
      </c>
    </row>
    <row r="15" spans="1:14" x14ac:dyDescent="0.25">
      <c r="A15" t="s">
        <v>242</v>
      </c>
      <c r="B15" s="30">
        <v>15304.653899999999</v>
      </c>
      <c r="C15" s="30">
        <v>16347.90036</v>
      </c>
      <c r="D15" s="75">
        <f t="shared" si="0"/>
        <v>6.8165308854191101E-2</v>
      </c>
      <c r="F15" t="s">
        <v>243</v>
      </c>
      <c r="G15" s="30">
        <v>1012.04827</v>
      </c>
      <c r="H15" s="30">
        <v>1465.2462399999999</v>
      </c>
      <c r="I15" s="75">
        <f t="shared" si="1"/>
        <v>0.44780272189981607</v>
      </c>
      <c r="K15" t="s">
        <v>244</v>
      </c>
      <c r="L15" s="30">
        <v>2711.0353000000005</v>
      </c>
      <c r="M15" s="30">
        <v>3949.42931</v>
      </c>
      <c r="N15" s="75">
        <f t="shared" si="2"/>
        <v>0.45679744929916599</v>
      </c>
    </row>
    <row r="16" spans="1:14" x14ac:dyDescent="0.25">
      <c r="A16" t="s">
        <v>245</v>
      </c>
      <c r="B16" s="30">
        <v>2210.23675</v>
      </c>
      <c r="C16" s="30">
        <v>3194.4713299999999</v>
      </c>
      <c r="D16" s="75">
        <f t="shared" si="0"/>
        <v>0.44530730927354267</v>
      </c>
      <c r="F16" t="s">
        <v>246</v>
      </c>
      <c r="G16" s="30">
        <v>655.63166000000001</v>
      </c>
      <c r="H16" s="30">
        <v>894.25164000000007</v>
      </c>
      <c r="I16" s="75">
        <f t="shared" si="1"/>
        <v>0.36395432764793584</v>
      </c>
      <c r="K16" t="s">
        <v>247</v>
      </c>
      <c r="L16" s="30">
        <v>474.38246999999996</v>
      </c>
      <c r="M16" s="30">
        <v>502.88203999999996</v>
      </c>
      <c r="N16" s="75">
        <f t="shared" si="2"/>
        <v>6.0077198889748197E-2</v>
      </c>
    </row>
    <row r="17" spans="1:14" x14ac:dyDescent="0.25">
      <c r="A17" t="s">
        <v>248</v>
      </c>
      <c r="B17" s="30">
        <v>367.63140999999996</v>
      </c>
      <c r="C17" s="30">
        <v>180.47198</v>
      </c>
      <c r="D17" s="75">
        <f t="shared" si="0"/>
        <v>-0.50909531914044004</v>
      </c>
      <c r="F17" t="s">
        <v>249</v>
      </c>
      <c r="G17" s="30">
        <v>8597.5123700000004</v>
      </c>
      <c r="H17" s="30">
        <v>13265.36544</v>
      </c>
      <c r="I17" s="75">
        <f t="shared" si="1"/>
        <v>0.54293066053477501</v>
      </c>
      <c r="K17" t="s">
        <v>250</v>
      </c>
      <c r="L17" s="30">
        <v>1689.1740400000001</v>
      </c>
      <c r="M17" s="30">
        <v>1868.5673100000001</v>
      </c>
      <c r="N17" s="75">
        <f t="shared" si="2"/>
        <v>0.10620176829144261</v>
      </c>
    </row>
    <row r="18" spans="1:14" x14ac:dyDescent="0.25">
      <c r="A18" t="s">
        <v>251</v>
      </c>
      <c r="B18" s="30">
        <v>4086.58302</v>
      </c>
      <c r="C18" s="30">
        <v>6081.4117200000001</v>
      </c>
      <c r="D18" s="75">
        <f t="shared" si="0"/>
        <v>0.48814099462489324</v>
      </c>
      <c r="F18" t="s">
        <v>252</v>
      </c>
      <c r="G18" s="30">
        <v>28130.81942</v>
      </c>
      <c r="H18" s="30">
        <v>40506.810970000006</v>
      </c>
      <c r="I18" s="75">
        <f t="shared" si="1"/>
        <v>0.43994422505876674</v>
      </c>
      <c r="K18" t="s">
        <v>253</v>
      </c>
      <c r="L18" s="30">
        <v>1436.9865500000001</v>
      </c>
      <c r="M18" s="30">
        <v>1805.4858800000002</v>
      </c>
      <c r="N18" s="75">
        <f t="shared" si="2"/>
        <v>0.25643895553510926</v>
      </c>
    </row>
    <row r="19" spans="1:14" x14ac:dyDescent="0.25">
      <c r="A19" t="s">
        <v>254</v>
      </c>
      <c r="B19" s="30">
        <v>8088.0450599999995</v>
      </c>
      <c r="C19" s="30">
        <v>9778.139360000001</v>
      </c>
      <c r="D19" s="75">
        <f t="shared" si="0"/>
        <v>0.2089620282110547</v>
      </c>
      <c r="F19" t="s">
        <v>255</v>
      </c>
      <c r="G19" s="30">
        <v>2447.8929700000003</v>
      </c>
      <c r="H19" s="30">
        <v>2925.0959800000001</v>
      </c>
      <c r="I19" s="75">
        <f t="shared" si="1"/>
        <v>0.19494439334085742</v>
      </c>
      <c r="K19" t="s">
        <v>256</v>
      </c>
      <c r="L19" s="30">
        <v>2039.6879799999999</v>
      </c>
      <c r="M19" s="30">
        <v>2546.7722100000001</v>
      </c>
      <c r="N19" s="75">
        <f t="shared" si="2"/>
        <v>0.2486087259287571</v>
      </c>
    </row>
    <row r="20" spans="1:14" x14ac:dyDescent="0.25">
      <c r="A20" t="s">
        <v>257</v>
      </c>
      <c r="B20" s="30">
        <v>50675.478860000003</v>
      </c>
      <c r="C20" s="30">
        <v>75000.484380000009</v>
      </c>
      <c r="D20" s="75">
        <f t="shared" si="0"/>
        <v>0.48001530655886149</v>
      </c>
      <c r="F20" t="s">
        <v>258</v>
      </c>
      <c r="G20" s="30">
        <v>8878.6126299999996</v>
      </c>
      <c r="H20" s="30">
        <v>10984.605720000001</v>
      </c>
      <c r="I20" s="75">
        <f t="shared" si="1"/>
        <v>0.23719844279319593</v>
      </c>
      <c r="K20" t="s">
        <v>259</v>
      </c>
      <c r="L20" s="30">
        <v>1273.4731499999998</v>
      </c>
      <c r="M20" s="30">
        <v>2114.6310700000004</v>
      </c>
      <c r="N20" s="75">
        <f t="shared" si="2"/>
        <v>0.66052269731796132</v>
      </c>
    </row>
    <row r="21" spans="1:14" x14ac:dyDescent="0.25">
      <c r="A21" t="s">
        <v>260</v>
      </c>
      <c r="B21" s="30">
        <v>939.85093000000006</v>
      </c>
      <c r="C21" s="30">
        <v>1279.0513800000001</v>
      </c>
      <c r="D21" s="75">
        <f t="shared" si="0"/>
        <v>0.36090877731003579</v>
      </c>
      <c r="F21" t="s">
        <v>261</v>
      </c>
      <c r="G21" s="30">
        <v>17538.298449999998</v>
      </c>
      <c r="H21" s="30">
        <v>31210.24065</v>
      </c>
      <c r="I21" s="75">
        <f t="shared" si="1"/>
        <v>0.77954781297498121</v>
      </c>
      <c r="K21" t="s">
        <v>262</v>
      </c>
      <c r="L21" s="30">
        <v>897.98007000000007</v>
      </c>
      <c r="M21" s="30">
        <v>2063.6410700000001</v>
      </c>
      <c r="N21" s="75">
        <f t="shared" si="2"/>
        <v>1.2980922839412237</v>
      </c>
    </row>
    <row r="22" spans="1:14" x14ac:dyDescent="0.25">
      <c r="A22" t="s">
        <v>263</v>
      </c>
      <c r="B22" s="30">
        <v>1718.8447899999999</v>
      </c>
      <c r="C22" s="30">
        <v>2893.8202700000002</v>
      </c>
      <c r="D22" s="75">
        <f t="shared" si="0"/>
        <v>0.6835843974021647</v>
      </c>
      <c r="F22" t="s">
        <v>264</v>
      </c>
      <c r="G22" s="30">
        <v>15305.904109999999</v>
      </c>
      <c r="H22" s="30">
        <v>17194.431649999999</v>
      </c>
      <c r="I22" s="75">
        <f t="shared" si="1"/>
        <v>0.12338555935197214</v>
      </c>
      <c r="K22" t="s">
        <v>265</v>
      </c>
      <c r="L22" s="30">
        <v>11237.439480000001</v>
      </c>
      <c r="M22" s="30">
        <v>14868.647449999999</v>
      </c>
      <c r="N22" s="75">
        <f t="shared" si="2"/>
        <v>0.32313481878702827</v>
      </c>
    </row>
    <row r="23" spans="1:14" x14ac:dyDescent="0.25">
      <c r="A23" t="s">
        <v>266</v>
      </c>
      <c r="B23" s="30">
        <v>1106.5117700000001</v>
      </c>
      <c r="C23" s="30">
        <v>1461.0873100000001</v>
      </c>
      <c r="D23" s="75">
        <f t="shared" si="0"/>
        <v>0.32044443594124628</v>
      </c>
      <c r="F23" t="s">
        <v>267</v>
      </c>
      <c r="G23" s="30">
        <v>4427.7444799999994</v>
      </c>
      <c r="H23" s="30">
        <v>5018.583779999999</v>
      </c>
      <c r="I23" s="75">
        <f t="shared" si="1"/>
        <v>0.13344024314609945</v>
      </c>
      <c r="K23" t="s">
        <v>268</v>
      </c>
      <c r="L23" s="30">
        <v>5105.17839</v>
      </c>
      <c r="M23" s="30">
        <v>4907.4396500000003</v>
      </c>
      <c r="N23" s="75">
        <f t="shared" si="2"/>
        <v>-3.8732973638556788E-2</v>
      </c>
    </row>
    <row r="24" spans="1:14" x14ac:dyDescent="0.25">
      <c r="A24" t="s">
        <v>269</v>
      </c>
      <c r="B24" s="30">
        <v>2334.5927700000002</v>
      </c>
      <c r="C24" s="30">
        <v>3052.5766400000002</v>
      </c>
      <c r="D24" s="75">
        <f t="shared" si="0"/>
        <v>0.30754137476404503</v>
      </c>
      <c r="F24" t="s">
        <v>270</v>
      </c>
      <c r="G24" s="30">
        <v>1003.3387700000001</v>
      </c>
      <c r="H24" s="30">
        <v>1115.0711600000002</v>
      </c>
      <c r="I24" s="75">
        <f t="shared" si="1"/>
        <v>0.11136058262754076</v>
      </c>
      <c r="K24" t="s">
        <v>271</v>
      </c>
      <c r="L24" s="30">
        <v>15613.117829999999</v>
      </c>
      <c r="M24" s="30">
        <v>16732.533500000001</v>
      </c>
      <c r="N24" s="75">
        <f t="shared" si="2"/>
        <v>7.1697125595829969E-2</v>
      </c>
    </row>
    <row r="25" spans="1:14" x14ac:dyDescent="0.25">
      <c r="A25" t="s">
        <v>272</v>
      </c>
      <c r="B25" s="30">
        <v>2440.95534</v>
      </c>
      <c r="C25" s="30">
        <v>2979.5606899999998</v>
      </c>
      <c r="D25" s="75">
        <f t="shared" si="0"/>
        <v>0.22065350445944654</v>
      </c>
      <c r="F25" t="s">
        <v>273</v>
      </c>
      <c r="G25" s="30">
        <v>3458.5263</v>
      </c>
      <c r="H25" s="30">
        <v>4106.5162700000001</v>
      </c>
      <c r="I25" s="75">
        <f t="shared" si="1"/>
        <v>0.18736013949062641</v>
      </c>
      <c r="K25" t="s">
        <v>274</v>
      </c>
      <c r="L25" s="30">
        <v>981.94168999999999</v>
      </c>
      <c r="M25" s="30">
        <v>1236.9705100000001</v>
      </c>
      <c r="N25" s="75">
        <f t="shared" si="2"/>
        <v>0.25971890449014351</v>
      </c>
    </row>
    <row r="26" spans="1:14" x14ac:dyDescent="0.25">
      <c r="A26" t="s">
        <v>275</v>
      </c>
      <c r="B26" s="30">
        <v>18561.859419999997</v>
      </c>
      <c r="C26" s="30">
        <v>28475.128230000002</v>
      </c>
      <c r="D26" s="75">
        <f t="shared" si="0"/>
        <v>0.53406658167654664</v>
      </c>
      <c r="F26" t="s">
        <v>276</v>
      </c>
      <c r="G26" s="30">
        <v>1355.1266499999999</v>
      </c>
      <c r="H26" s="30">
        <v>1540.8620600000002</v>
      </c>
      <c r="I26" s="75">
        <f t="shared" si="1"/>
        <v>0.13706129238916542</v>
      </c>
      <c r="K26" t="s">
        <v>277</v>
      </c>
      <c r="L26" s="30">
        <v>24317.995350000001</v>
      </c>
      <c r="M26" s="30">
        <v>33152.483979999997</v>
      </c>
      <c r="N26" s="75">
        <f t="shared" si="2"/>
        <v>0.3632901685705765</v>
      </c>
    </row>
    <row r="27" spans="1:14" x14ac:dyDescent="0.25">
      <c r="A27" t="s">
        <v>278</v>
      </c>
      <c r="B27" s="30">
        <v>15872.356199999998</v>
      </c>
      <c r="C27" s="30">
        <v>20536.107640000002</v>
      </c>
      <c r="D27" s="75">
        <f t="shared" si="0"/>
        <v>0.2938285520583267</v>
      </c>
      <c r="F27" t="s">
        <v>279</v>
      </c>
      <c r="G27" s="30">
        <v>13788.905879999998</v>
      </c>
      <c r="H27" s="30">
        <v>17997.627250000001</v>
      </c>
      <c r="I27" s="75">
        <f t="shared" si="1"/>
        <v>0.30522518658311443</v>
      </c>
      <c r="L27" s="30"/>
      <c r="M27" s="30"/>
      <c r="N27" s="75"/>
    </row>
    <row r="28" spans="1:14" x14ac:dyDescent="0.25">
      <c r="A28" t="s">
        <v>280</v>
      </c>
      <c r="B28" s="30">
        <v>37548.126089999998</v>
      </c>
      <c r="C28" s="30">
        <v>54368.662349999991</v>
      </c>
      <c r="D28" s="75">
        <f t="shared" si="0"/>
        <v>0.44797272225203594</v>
      </c>
      <c r="F28" t="s">
        <v>281</v>
      </c>
      <c r="G28" s="30">
        <v>60498.100250000003</v>
      </c>
      <c r="H28" s="30">
        <v>110594.17431999999</v>
      </c>
      <c r="I28" s="75">
        <f t="shared" si="1"/>
        <v>0.82806028392602271</v>
      </c>
      <c r="K28" s="5" t="s">
        <v>68</v>
      </c>
      <c r="L28" s="76">
        <f>SUM(B6:B28,G6:G28,L6:L26)</f>
        <v>749644.13069000014</v>
      </c>
      <c r="M28" s="76">
        <f>SUM(C6:C28,H6:H28,M6:M26)</f>
        <v>1029401.0339300004</v>
      </c>
      <c r="N28" s="75">
        <f>(M28-L28)/ABS(L28)</f>
        <v>0.37318627837785068</v>
      </c>
    </row>
    <row r="29" spans="1:14" x14ac:dyDescent="0.25">
      <c r="G29" s="77"/>
      <c r="H29" s="77"/>
      <c r="I29" s="78"/>
    </row>
    <row r="30" spans="1:14" x14ac:dyDescent="0.25">
      <c r="A30" s="330" t="s">
        <v>108</v>
      </c>
      <c r="B30" s="330"/>
      <c r="C30" s="330"/>
      <c r="D30" s="330"/>
      <c r="E30" s="330"/>
      <c r="F30" s="330"/>
      <c r="G30" s="330"/>
      <c r="H30" s="330"/>
      <c r="I30" s="330"/>
      <c r="J30" s="330"/>
      <c r="K30" s="330"/>
      <c r="L30" s="330"/>
      <c r="M30" s="330"/>
      <c r="N30" s="330"/>
    </row>
    <row r="32" spans="1:14" ht="15.75" customHeight="1" x14ac:dyDescent="0.25">
      <c r="A32" s="329" t="s">
        <v>282</v>
      </c>
      <c r="B32" s="329"/>
      <c r="C32" s="329"/>
      <c r="D32" s="329"/>
      <c r="E32" s="329"/>
      <c r="F32" s="329"/>
      <c r="G32" s="329"/>
      <c r="H32" s="329"/>
      <c r="I32" s="329"/>
      <c r="J32" s="329"/>
      <c r="K32" s="329"/>
      <c r="L32" s="329"/>
      <c r="M32" s="329"/>
      <c r="N32" s="329"/>
    </row>
    <row r="33" spans="1:14" ht="15.75" customHeight="1" x14ac:dyDescent="0.25">
      <c r="A33" s="329"/>
      <c r="B33" s="329"/>
      <c r="C33" s="329"/>
      <c r="D33" s="329"/>
      <c r="E33" s="329"/>
      <c r="F33" s="329"/>
      <c r="G33" s="329"/>
      <c r="H33" s="329"/>
      <c r="I33" s="329"/>
      <c r="J33" s="329"/>
      <c r="K33" s="329"/>
      <c r="L33" s="329"/>
      <c r="M33" s="329"/>
      <c r="N33" s="329"/>
    </row>
    <row r="34" spans="1:14" x14ac:dyDescent="0.25">
      <c r="A34" s="31"/>
      <c r="B34" s="31"/>
      <c r="C34" s="31"/>
      <c r="D34" s="31"/>
      <c r="E34" s="31"/>
      <c r="F34" s="31"/>
      <c r="G34" s="31"/>
      <c r="H34" s="31"/>
      <c r="I34" s="31"/>
      <c r="J34" s="31"/>
      <c r="K34" s="31"/>
      <c r="L34" s="31"/>
      <c r="M34" s="31"/>
      <c r="N34" s="31"/>
    </row>
    <row r="35" spans="1:14" x14ac:dyDescent="0.25">
      <c r="G35" s="77"/>
      <c r="H35" s="77"/>
      <c r="I35" s="78"/>
      <c r="K35" s="79"/>
      <c r="L35" s="79"/>
    </row>
    <row r="36" spans="1:14" x14ac:dyDescent="0.25">
      <c r="G36" s="77"/>
      <c r="H36" s="77"/>
      <c r="I36" s="78"/>
      <c r="K36" s="79"/>
      <c r="L36" s="79"/>
    </row>
    <row r="37" spans="1:14" x14ac:dyDescent="0.25">
      <c r="G37" s="77"/>
      <c r="H37" s="77"/>
      <c r="I37" s="78"/>
      <c r="K37" s="79"/>
      <c r="L37" s="79"/>
    </row>
    <row r="38" spans="1:14" x14ac:dyDescent="0.25">
      <c r="F38" s="5"/>
      <c r="G38" s="80"/>
      <c r="H38" s="80"/>
      <c r="I38" s="81"/>
      <c r="K38" s="79"/>
      <c r="L38" s="79"/>
    </row>
    <row r="39" spans="1:14" x14ac:dyDescent="0.25">
      <c r="L39" s="79"/>
    </row>
  </sheetData>
  <mergeCells count="4">
    <mergeCell ref="A1:N1"/>
    <mergeCell ref="A3:N3"/>
    <mergeCell ref="A30:N30"/>
    <mergeCell ref="A32:N33"/>
  </mergeCells>
  <pageMargins left="0.45" right="0.45" top="0.5" bottom="0.5" header="0.3" footer="0.3"/>
  <pageSetup scale="78"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33534-526F-485A-8E65-19ED881A3E4C}">
  <sheetPr>
    <pageSetUpPr fitToPage="1"/>
  </sheetPr>
  <dimension ref="A1:S40"/>
  <sheetViews>
    <sheetView zoomScaleNormal="100" workbookViewId="0">
      <selection sqref="A1:I1"/>
    </sheetView>
  </sheetViews>
  <sheetFormatPr defaultRowHeight="15.75" x14ac:dyDescent="0.25"/>
  <cols>
    <col min="1" max="1" width="14.75" customWidth="1"/>
    <col min="3" max="3" width="11.625" customWidth="1"/>
    <col min="4" max="4" width="30.75" customWidth="1"/>
    <col min="5" max="5" width="6.25" customWidth="1"/>
    <col min="6" max="6" width="39" customWidth="1"/>
    <col min="7" max="7" width="7.5" customWidth="1"/>
    <col min="8" max="8" width="11.25" bestFit="1" customWidth="1"/>
    <col min="9" max="9" width="9.875" customWidth="1"/>
  </cols>
  <sheetData>
    <row r="1" spans="1:14" s="1" customFormat="1" ht="26.25" x14ac:dyDescent="0.4">
      <c r="A1" s="327" t="s">
        <v>331</v>
      </c>
      <c r="B1" s="327"/>
      <c r="C1" s="327"/>
      <c r="D1" s="327"/>
      <c r="E1" s="327"/>
      <c r="F1" s="327"/>
      <c r="G1" s="327"/>
      <c r="H1" s="327"/>
      <c r="I1" s="327"/>
    </row>
    <row r="2" spans="1:14" ht="4.5" customHeight="1" x14ac:dyDescent="0.25">
      <c r="A2" s="2"/>
      <c r="B2" s="2"/>
      <c r="C2" s="2"/>
      <c r="D2" s="2"/>
      <c r="E2" s="2"/>
      <c r="F2" s="2"/>
    </row>
    <row r="3" spans="1:14" ht="18.75" x14ac:dyDescent="0.3">
      <c r="A3" s="328" t="s">
        <v>193</v>
      </c>
      <c r="B3" s="328"/>
      <c r="C3" s="328"/>
      <c r="D3" s="328"/>
      <c r="E3" s="328"/>
      <c r="F3" s="328"/>
      <c r="G3" s="328"/>
      <c r="H3" s="328"/>
      <c r="I3" s="328"/>
    </row>
    <row r="5" spans="1:14" x14ac:dyDescent="0.25">
      <c r="H5" s="28" t="s">
        <v>114</v>
      </c>
      <c r="I5" s="29" t="s">
        <v>150</v>
      </c>
    </row>
    <row r="6" spans="1:14" x14ac:dyDescent="0.25">
      <c r="H6" t="s">
        <v>117</v>
      </c>
      <c r="I6" s="51">
        <v>693.78215600999999</v>
      </c>
    </row>
    <row r="7" spans="1:14" x14ac:dyDescent="0.25">
      <c r="H7" t="s">
        <v>118</v>
      </c>
      <c r="I7" s="51">
        <v>747.625</v>
      </c>
      <c r="M7" s="43"/>
      <c r="N7" s="30"/>
    </row>
    <row r="8" spans="1:14" x14ac:dyDescent="0.25">
      <c r="H8" t="s">
        <v>119</v>
      </c>
      <c r="I8" s="51">
        <v>716.14800000000002</v>
      </c>
      <c r="M8" s="43"/>
      <c r="N8" s="30"/>
    </row>
    <row r="9" spans="1:14" x14ac:dyDescent="0.25">
      <c r="H9" t="s">
        <v>120</v>
      </c>
      <c r="I9" s="51">
        <v>745.24482490999992</v>
      </c>
      <c r="M9" s="43"/>
      <c r="N9" s="30"/>
    </row>
    <row r="10" spans="1:14" x14ac:dyDescent="0.25">
      <c r="H10" t="s">
        <v>121</v>
      </c>
      <c r="I10" s="51">
        <v>756.55342876999998</v>
      </c>
      <c r="M10" s="43"/>
      <c r="N10" s="30"/>
    </row>
    <row r="11" spans="1:14" x14ac:dyDescent="0.25">
      <c r="H11" t="s">
        <v>122</v>
      </c>
      <c r="I11" s="51">
        <v>828.62848379999991</v>
      </c>
      <c r="M11" s="43"/>
      <c r="N11" s="30"/>
    </row>
    <row r="12" spans="1:14" x14ac:dyDescent="0.25">
      <c r="H12" t="s">
        <v>123</v>
      </c>
      <c r="I12" s="51">
        <v>772.16475710000009</v>
      </c>
      <c r="M12" s="43"/>
      <c r="N12" s="30"/>
    </row>
    <row r="13" spans="1:14" x14ac:dyDescent="0.25">
      <c r="H13" t="s">
        <v>124</v>
      </c>
      <c r="I13" s="51">
        <v>753.77813978999995</v>
      </c>
      <c r="M13" s="43"/>
      <c r="N13" s="30"/>
    </row>
    <row r="14" spans="1:14" x14ac:dyDescent="0.25">
      <c r="H14" t="s">
        <v>125</v>
      </c>
      <c r="I14" s="51">
        <v>805.21423577000007</v>
      </c>
      <c r="M14" s="43"/>
      <c r="N14" s="30"/>
    </row>
    <row r="15" spans="1:14" x14ac:dyDescent="0.25">
      <c r="H15" t="s">
        <v>126</v>
      </c>
      <c r="I15" s="51">
        <v>827.68223441999999</v>
      </c>
      <c r="M15" s="43"/>
      <c r="N15" s="30"/>
    </row>
    <row r="16" spans="1:14" x14ac:dyDescent="0.25">
      <c r="H16" t="s">
        <v>127</v>
      </c>
      <c r="I16" s="51">
        <v>845.2582645</v>
      </c>
      <c r="M16" s="43"/>
      <c r="N16" s="30"/>
    </row>
    <row r="17" spans="1:15" x14ac:dyDescent="0.25">
      <c r="H17" t="s">
        <v>128</v>
      </c>
      <c r="I17" s="51">
        <v>877.42307225999991</v>
      </c>
      <c r="M17" s="43"/>
      <c r="N17" s="30"/>
    </row>
    <row r="18" spans="1:15" x14ac:dyDescent="0.25">
      <c r="H18" t="s">
        <v>129</v>
      </c>
      <c r="I18" s="51">
        <v>1002.25916664</v>
      </c>
      <c r="M18" s="43"/>
      <c r="N18" s="30"/>
    </row>
    <row r="19" spans="1:15" x14ac:dyDescent="0.25">
      <c r="H19" t="s">
        <v>130</v>
      </c>
      <c r="I19" s="51">
        <v>962.23354399000004</v>
      </c>
      <c r="M19" s="43"/>
      <c r="N19" s="30"/>
    </row>
    <row r="20" spans="1:15" x14ac:dyDescent="0.25">
      <c r="H20" t="s">
        <v>131</v>
      </c>
      <c r="I20" s="51">
        <v>977.92739647000008</v>
      </c>
      <c r="M20" s="43"/>
      <c r="N20" s="30"/>
    </row>
    <row r="21" spans="1:15" x14ac:dyDescent="0.25">
      <c r="H21" t="s">
        <v>132</v>
      </c>
      <c r="I21" s="51">
        <v>1019.32327829</v>
      </c>
      <c r="M21" s="43"/>
      <c r="N21" s="30"/>
    </row>
    <row r="22" spans="1:15" x14ac:dyDescent="0.25">
      <c r="H22" t="s">
        <v>133</v>
      </c>
      <c r="I22" s="51">
        <v>1053.58755722</v>
      </c>
      <c r="M22" s="43"/>
      <c r="N22" s="30"/>
    </row>
    <row r="23" spans="1:15" x14ac:dyDescent="0.25">
      <c r="H23" t="s">
        <v>134</v>
      </c>
      <c r="I23" s="51">
        <v>1082.0379908200002</v>
      </c>
      <c r="M23" s="43"/>
      <c r="N23" s="30"/>
    </row>
    <row r="24" spans="1:15" x14ac:dyDescent="0.25">
      <c r="H24" t="s">
        <v>135</v>
      </c>
      <c r="I24" s="51">
        <v>1345.5001779199999</v>
      </c>
      <c r="M24" s="43"/>
      <c r="N24" s="30"/>
    </row>
    <row r="25" spans="1:15" x14ac:dyDescent="0.25">
      <c r="H25" t="s">
        <v>147</v>
      </c>
      <c r="I25" s="51">
        <v>1550.4285361300001</v>
      </c>
      <c r="M25" s="43"/>
      <c r="N25" s="30"/>
    </row>
    <row r="26" spans="1:15" x14ac:dyDescent="0.25">
      <c r="M26" s="43"/>
      <c r="N26" s="30"/>
    </row>
    <row r="28" spans="1:15" x14ac:dyDescent="0.25">
      <c r="A28" s="330" t="s">
        <v>332</v>
      </c>
      <c r="B28" s="330"/>
      <c r="C28" s="330"/>
      <c r="D28" s="330"/>
      <c r="F28" s="28" t="s">
        <v>108</v>
      </c>
      <c r="G28" s="28"/>
      <c r="H28" s="28"/>
      <c r="I28" s="28"/>
    </row>
    <row r="29" spans="1:15" x14ac:dyDescent="0.25">
      <c r="E29" s="43"/>
    </row>
    <row r="30" spans="1:15" ht="15.75" customHeight="1" x14ac:dyDescent="0.25">
      <c r="A30" s="5" t="s">
        <v>333</v>
      </c>
      <c r="B30" s="366" t="s">
        <v>334</v>
      </c>
      <c r="C30" s="366"/>
      <c r="D30" s="5"/>
      <c r="E30" s="5"/>
      <c r="F30" s="351" t="s">
        <v>335</v>
      </c>
      <c r="G30" s="351"/>
      <c r="H30" s="351"/>
      <c r="I30" s="351"/>
      <c r="J30" s="5"/>
      <c r="K30" s="5"/>
      <c r="L30" s="5"/>
    </row>
    <row r="31" spans="1:15" ht="15.75" customHeight="1" x14ac:dyDescent="0.25">
      <c r="A31" t="s">
        <v>336</v>
      </c>
      <c r="C31" s="78">
        <v>0</v>
      </c>
      <c r="F31" s="351"/>
      <c r="G31" s="351"/>
      <c r="H31" s="351"/>
      <c r="I31" s="351"/>
      <c r="J31" s="31"/>
      <c r="K31" s="31"/>
      <c r="L31" s="31"/>
      <c r="M31" s="31"/>
      <c r="N31" s="31"/>
      <c r="O31" s="31"/>
    </row>
    <row r="32" spans="1:15" x14ac:dyDescent="0.25">
      <c r="A32" t="s">
        <v>337</v>
      </c>
      <c r="C32" s="78">
        <v>4.4999999999999998E-2</v>
      </c>
      <c r="E32" s="73"/>
      <c r="F32" s="351"/>
      <c r="G32" s="351"/>
      <c r="H32" s="351"/>
      <c r="I32" s="351"/>
      <c r="J32" s="31"/>
      <c r="K32" s="31"/>
      <c r="L32" s="31"/>
      <c r="M32" s="31"/>
      <c r="N32" s="31"/>
      <c r="O32" s="31"/>
    </row>
    <row r="33" spans="1:19" x14ac:dyDescent="0.25">
      <c r="A33" t="s">
        <v>338</v>
      </c>
      <c r="C33" s="78">
        <v>0.12</v>
      </c>
      <c r="E33" s="73"/>
      <c r="F33" s="351"/>
      <c r="G33" s="351"/>
      <c r="H33" s="351"/>
      <c r="I33" s="351"/>
    </row>
    <row r="34" spans="1:19" x14ac:dyDescent="0.25">
      <c r="A34" t="s">
        <v>339</v>
      </c>
      <c r="C34" s="78">
        <v>0.15</v>
      </c>
      <c r="E34" s="73"/>
    </row>
    <row r="35" spans="1:19" x14ac:dyDescent="0.25">
      <c r="E35" s="73"/>
      <c r="M35" s="102"/>
      <c r="N35" s="102"/>
      <c r="O35" s="102"/>
      <c r="P35" s="102"/>
      <c r="Q35" s="102"/>
      <c r="R35" s="102"/>
      <c r="S35" s="102"/>
    </row>
    <row r="36" spans="1:19" ht="15.75" customHeight="1" x14ac:dyDescent="0.25">
      <c r="A36" s="31"/>
      <c r="B36" s="31"/>
      <c r="C36" s="31"/>
      <c r="D36" s="31"/>
      <c r="E36" s="73"/>
      <c r="M36" s="102"/>
      <c r="N36" s="102"/>
      <c r="O36" s="102"/>
      <c r="P36" s="102"/>
      <c r="Q36" s="102"/>
      <c r="R36" s="102"/>
      <c r="S36" s="102"/>
    </row>
    <row r="37" spans="1:19" x14ac:dyDescent="0.25">
      <c r="A37" s="31"/>
      <c r="B37" s="31"/>
      <c r="C37" s="31"/>
      <c r="D37" s="31"/>
      <c r="E37" s="73"/>
      <c r="M37" s="102"/>
      <c r="N37" s="102"/>
      <c r="O37" s="102"/>
      <c r="P37" s="102"/>
      <c r="Q37" s="102"/>
      <c r="R37" s="102"/>
      <c r="S37" s="102"/>
    </row>
    <row r="38" spans="1:19" x14ac:dyDescent="0.25">
      <c r="A38" s="31"/>
      <c r="B38" s="31"/>
      <c r="C38" s="31"/>
      <c r="D38" s="31"/>
      <c r="E38" s="73"/>
      <c r="M38" s="102"/>
      <c r="N38" s="102"/>
      <c r="O38" s="102"/>
      <c r="P38" s="102"/>
      <c r="Q38" s="102"/>
      <c r="R38" s="102"/>
      <c r="S38" s="102"/>
    </row>
    <row r="39" spans="1:19" ht="15.75" customHeight="1" x14ac:dyDescent="0.25">
      <c r="A39" s="31"/>
      <c r="B39" s="31"/>
      <c r="C39" s="31"/>
      <c r="D39" s="31"/>
    </row>
    <row r="40" spans="1:19" ht="15.75" customHeight="1" x14ac:dyDescent="0.25">
      <c r="A40" s="31"/>
      <c r="B40" s="31"/>
      <c r="C40" s="31"/>
      <c r="D40" s="31"/>
    </row>
  </sheetData>
  <mergeCells count="5">
    <mergeCell ref="A1:I1"/>
    <mergeCell ref="A3:I3"/>
    <mergeCell ref="A28:D28"/>
    <mergeCell ref="B30:C30"/>
    <mergeCell ref="F30:I33"/>
  </mergeCells>
  <pageMargins left="0.45" right="0.45" top="0.5" bottom="0.5" header="0.3" footer="0.3"/>
  <pageSetup scale="78"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E0CAA-C0B8-40BB-B922-68AAC3716C0C}">
  <sheetPr>
    <pageSetUpPr fitToPage="1"/>
  </sheetPr>
  <dimension ref="A1:Q38"/>
  <sheetViews>
    <sheetView workbookViewId="0">
      <selection sqref="A1:N1"/>
    </sheetView>
  </sheetViews>
  <sheetFormatPr defaultRowHeight="15.75" x14ac:dyDescent="0.25"/>
  <cols>
    <col min="1" max="1" width="15" customWidth="1"/>
    <col min="2" max="3" width="10.5" customWidth="1"/>
    <col min="4" max="4" width="8.75" bestFit="1" customWidth="1"/>
    <col min="5" max="5" width="2.875" customWidth="1"/>
    <col min="6" max="6" width="15" customWidth="1"/>
    <col min="7" max="8" width="10.5" customWidth="1"/>
    <col min="9" max="9" width="8.75" customWidth="1"/>
    <col min="10" max="10" width="2.875" customWidth="1"/>
    <col min="11" max="11" width="15" customWidth="1"/>
    <col min="12" max="13" width="10.5" customWidth="1"/>
    <col min="14" max="14" width="8.75" bestFit="1" customWidth="1"/>
  </cols>
  <sheetData>
    <row r="1" spans="1:17" s="1" customFormat="1" ht="26.25" customHeight="1" x14ac:dyDescent="0.4">
      <c r="A1" s="327" t="s">
        <v>331</v>
      </c>
      <c r="B1" s="327"/>
      <c r="C1" s="327"/>
      <c r="D1" s="327"/>
      <c r="E1" s="327"/>
      <c r="F1" s="327"/>
      <c r="G1" s="327"/>
      <c r="H1" s="327"/>
      <c r="I1" s="327"/>
      <c r="J1" s="327"/>
      <c r="K1" s="327"/>
      <c r="L1" s="327"/>
      <c r="M1" s="327"/>
      <c r="N1" s="327"/>
    </row>
    <row r="2" spans="1:17" ht="4.5" customHeight="1" x14ac:dyDescent="0.25">
      <c r="A2" s="2"/>
      <c r="B2" s="2"/>
      <c r="C2" s="2"/>
      <c r="D2" s="2"/>
      <c r="E2" s="2"/>
      <c r="F2" s="2"/>
      <c r="G2" s="2"/>
      <c r="H2" s="2"/>
      <c r="I2" s="2"/>
      <c r="J2" s="2"/>
    </row>
    <row r="3" spans="1:17" ht="18.75" x14ac:dyDescent="0.3">
      <c r="A3" s="328" t="s">
        <v>340</v>
      </c>
      <c r="B3" s="328"/>
      <c r="C3" s="328"/>
      <c r="D3" s="328"/>
      <c r="E3" s="328"/>
      <c r="F3" s="328"/>
      <c r="G3" s="328"/>
      <c r="H3" s="328"/>
      <c r="I3" s="328"/>
      <c r="J3" s="328"/>
      <c r="K3" s="328"/>
      <c r="L3" s="328"/>
      <c r="M3" s="328"/>
      <c r="N3" s="328"/>
    </row>
    <row r="5" spans="1:17" x14ac:dyDescent="0.25">
      <c r="A5" s="46" t="s">
        <v>213</v>
      </c>
      <c r="B5" s="4" t="s">
        <v>135</v>
      </c>
      <c r="C5" s="4" t="s">
        <v>147</v>
      </c>
      <c r="D5" s="4" t="s">
        <v>214</v>
      </c>
      <c r="F5" s="46" t="s">
        <v>213</v>
      </c>
      <c r="G5" s="4" t="s">
        <v>135</v>
      </c>
      <c r="H5" s="4" t="s">
        <v>147</v>
      </c>
      <c r="I5" s="4" t="s">
        <v>214</v>
      </c>
      <c r="K5" s="46" t="s">
        <v>213</v>
      </c>
      <c r="L5" s="4" t="s">
        <v>135</v>
      </c>
      <c r="M5" s="4" t="s">
        <v>147</v>
      </c>
      <c r="N5" s="4" t="s">
        <v>214</v>
      </c>
      <c r="Q5" s="48"/>
    </row>
    <row r="6" spans="1:17" x14ac:dyDescent="0.25">
      <c r="A6" t="s">
        <v>215</v>
      </c>
      <c r="B6" s="30">
        <v>6.8052785899999995</v>
      </c>
      <c r="C6" s="30">
        <v>9.0378813100000013</v>
      </c>
      <c r="D6" s="75">
        <v>0.32806926130558334</v>
      </c>
      <c r="F6" t="s">
        <v>216</v>
      </c>
      <c r="G6" s="30">
        <v>2.0342190100000002</v>
      </c>
      <c r="H6" s="30">
        <v>1.7317788900000002</v>
      </c>
      <c r="I6" s="75">
        <v>-0.14867628240284703</v>
      </c>
      <c r="K6" t="s">
        <v>217</v>
      </c>
      <c r="L6" s="30">
        <v>2.0444792299999999</v>
      </c>
      <c r="M6" s="30">
        <v>2.7108122900000002</v>
      </c>
      <c r="N6" s="75">
        <v>0.32591823395535324</v>
      </c>
    </row>
    <row r="7" spans="1:17" x14ac:dyDescent="0.25">
      <c r="A7" t="s">
        <v>218</v>
      </c>
      <c r="B7" s="30">
        <v>157.63547747000001</v>
      </c>
      <c r="C7" s="30">
        <v>181.79293351999999</v>
      </c>
      <c r="D7" s="75">
        <v>0.15324885259155852</v>
      </c>
      <c r="F7" t="s">
        <v>219</v>
      </c>
      <c r="G7" s="30">
        <v>20.16090698</v>
      </c>
      <c r="H7" s="30">
        <v>23.444383520000002</v>
      </c>
      <c r="I7" s="75">
        <v>0.16286353303734158</v>
      </c>
      <c r="K7" t="s">
        <v>220</v>
      </c>
      <c r="L7" s="30">
        <v>31.26312497</v>
      </c>
      <c r="M7" s="30">
        <v>35.023661099999998</v>
      </c>
      <c r="N7" s="75">
        <v>0.12028663588840205</v>
      </c>
    </row>
    <row r="8" spans="1:17" x14ac:dyDescent="0.25">
      <c r="A8" t="s">
        <v>221</v>
      </c>
      <c r="B8" s="30">
        <v>4.2842055999999999</v>
      </c>
      <c r="C8" s="30">
        <v>6.6754610000000003</v>
      </c>
      <c r="D8" s="75">
        <v>0.55815607915735899</v>
      </c>
      <c r="F8" t="s">
        <v>222</v>
      </c>
      <c r="G8" s="30">
        <v>9.8483593199999984</v>
      </c>
      <c r="H8" s="30">
        <v>9.1150941700000008</v>
      </c>
      <c r="I8" s="75">
        <v>-7.4455564239099825E-2</v>
      </c>
      <c r="K8" t="s">
        <v>223</v>
      </c>
      <c r="L8" s="30">
        <v>6.05989778</v>
      </c>
      <c r="M8" s="30">
        <v>9.7363300000000006</v>
      </c>
      <c r="N8" s="75">
        <v>0.60668221700597735</v>
      </c>
    </row>
    <row r="9" spans="1:17" x14ac:dyDescent="0.25">
      <c r="A9" t="s">
        <v>224</v>
      </c>
      <c r="B9" s="30">
        <v>11.83186135</v>
      </c>
      <c r="C9" s="30">
        <v>16.227375739999999</v>
      </c>
      <c r="D9" s="75">
        <v>0.37149813203313098</v>
      </c>
      <c r="F9" t="s">
        <v>225</v>
      </c>
      <c r="G9" s="30">
        <v>0.32137859999999996</v>
      </c>
      <c r="H9" s="30">
        <v>0.32397352000000001</v>
      </c>
      <c r="I9" s="75">
        <v>8.0743397351288326E-3</v>
      </c>
      <c r="K9" t="s">
        <v>226</v>
      </c>
      <c r="L9" s="30">
        <v>2.8109721099999998</v>
      </c>
      <c r="M9" s="30">
        <v>3.68449187</v>
      </c>
      <c r="N9" s="75">
        <v>0.31075362039077659</v>
      </c>
    </row>
    <row r="10" spans="1:17" x14ac:dyDescent="0.25">
      <c r="A10" t="s">
        <v>227</v>
      </c>
      <c r="B10" s="30">
        <v>2.9728483100000003</v>
      </c>
      <c r="C10" s="30">
        <v>4.2725036300000001</v>
      </c>
      <c r="D10" s="75">
        <v>0.43717512112146739</v>
      </c>
      <c r="F10" t="s">
        <v>228</v>
      </c>
      <c r="G10" s="30">
        <v>13.586773039999999</v>
      </c>
      <c r="H10" s="30">
        <v>15.919458890000001</v>
      </c>
      <c r="I10" s="75">
        <v>0.17168799707866489</v>
      </c>
      <c r="K10" t="s">
        <v>229</v>
      </c>
      <c r="L10" s="30">
        <v>85.466176010000012</v>
      </c>
      <c r="M10" s="30">
        <v>102.128411</v>
      </c>
      <c r="N10" s="75">
        <v>0.19495706685239322</v>
      </c>
    </row>
    <row r="11" spans="1:17" x14ac:dyDescent="0.25">
      <c r="A11" t="s">
        <v>230</v>
      </c>
      <c r="B11" s="30">
        <v>40.30447625</v>
      </c>
      <c r="C11" s="30">
        <v>59.599911629999994</v>
      </c>
      <c r="D11" s="75">
        <v>0.47874174720233453</v>
      </c>
      <c r="F11" t="s">
        <v>231</v>
      </c>
      <c r="G11" s="30">
        <v>0.65408460000000002</v>
      </c>
      <c r="H11" s="30">
        <v>1.76013105</v>
      </c>
      <c r="I11" s="75">
        <v>1.6909837809971369</v>
      </c>
      <c r="K11" t="s">
        <v>232</v>
      </c>
      <c r="L11" s="30">
        <v>3.53936158</v>
      </c>
      <c r="M11" s="30">
        <v>5.1288794799999993</v>
      </c>
      <c r="N11" s="75">
        <v>0.44909734822854674</v>
      </c>
    </row>
    <row r="12" spans="1:17" x14ac:dyDescent="0.25">
      <c r="A12" t="s">
        <v>233</v>
      </c>
      <c r="B12" s="30">
        <v>8.1992904600000003</v>
      </c>
      <c r="C12" s="30">
        <v>8.4222445399999994</v>
      </c>
      <c r="D12" s="75">
        <v>2.7191874844253228E-2</v>
      </c>
      <c r="F12" t="s">
        <v>234</v>
      </c>
      <c r="G12" s="30">
        <v>2.8168252200000001</v>
      </c>
      <c r="H12" s="30">
        <v>2.0908686000000003</v>
      </c>
      <c r="I12" s="75">
        <v>-0.2577215706695497</v>
      </c>
      <c r="K12" t="s">
        <v>235</v>
      </c>
      <c r="L12" s="30">
        <v>1.5667768899999999</v>
      </c>
      <c r="M12" s="30">
        <v>1.1048465900000002</v>
      </c>
      <c r="N12" s="75">
        <v>-0.29482838491445951</v>
      </c>
    </row>
    <row r="13" spans="1:17" x14ac:dyDescent="0.25">
      <c r="A13" t="s">
        <v>236</v>
      </c>
      <c r="B13" s="30">
        <v>5.8516527599999995</v>
      </c>
      <c r="C13" s="30">
        <v>5.3405088599999999</v>
      </c>
      <c r="D13" s="75">
        <v>-8.7350347152177821E-2</v>
      </c>
      <c r="F13" t="s">
        <v>237</v>
      </c>
      <c r="G13" s="30">
        <v>2.63126441</v>
      </c>
      <c r="H13" s="30">
        <v>2.4081922999999996</v>
      </c>
      <c r="I13" s="75">
        <v>-8.4777534767021101E-2</v>
      </c>
      <c r="K13" t="s">
        <v>238</v>
      </c>
      <c r="L13" s="30">
        <v>11.97867696</v>
      </c>
      <c r="M13" s="30">
        <v>12.364399179999999</v>
      </c>
      <c r="N13" s="75">
        <v>3.2200736465974433E-2</v>
      </c>
    </row>
    <row r="14" spans="1:17" x14ac:dyDescent="0.25">
      <c r="A14" t="s">
        <v>239</v>
      </c>
      <c r="B14" s="30">
        <v>82.717676480000009</v>
      </c>
      <c r="C14" s="30">
        <v>95.351223239999996</v>
      </c>
      <c r="D14" s="75">
        <v>0.15273091916519932</v>
      </c>
      <c r="F14" t="s">
        <v>240</v>
      </c>
      <c r="G14" s="30">
        <v>5.9954041099999991</v>
      </c>
      <c r="H14" s="30">
        <v>8.7259989900000008</v>
      </c>
      <c r="I14" s="75">
        <v>0.45544801149359082</v>
      </c>
      <c r="K14" t="s">
        <v>241</v>
      </c>
      <c r="L14" s="30">
        <v>3.2742709100000003</v>
      </c>
      <c r="M14" s="30">
        <v>2.7633387099999998</v>
      </c>
      <c r="N14" s="75">
        <v>-0.156044571156148</v>
      </c>
    </row>
    <row r="15" spans="1:17" x14ac:dyDescent="0.25">
      <c r="A15" t="s">
        <v>242</v>
      </c>
      <c r="B15" s="30">
        <v>13.729314710000001</v>
      </c>
      <c r="C15" s="30">
        <v>18.252509700000001</v>
      </c>
      <c r="D15" s="75">
        <v>0.32945526310249473</v>
      </c>
      <c r="F15" t="s">
        <v>243</v>
      </c>
      <c r="G15" s="30">
        <v>3.3290569699999999</v>
      </c>
      <c r="H15" s="30">
        <v>3.6093727000000002</v>
      </c>
      <c r="I15" s="75">
        <v>8.4202743457406193E-2</v>
      </c>
      <c r="K15" t="s">
        <v>244</v>
      </c>
      <c r="L15" s="30">
        <v>5.28380546</v>
      </c>
      <c r="M15" s="30">
        <v>8.9022739399999988</v>
      </c>
      <c r="N15" s="75">
        <v>0.68482242720571307</v>
      </c>
    </row>
    <row r="16" spans="1:17" x14ac:dyDescent="0.25">
      <c r="A16" t="s">
        <v>245</v>
      </c>
      <c r="B16" s="30">
        <v>8.3114162399999998</v>
      </c>
      <c r="C16" s="30">
        <v>11.49384118</v>
      </c>
      <c r="D16" s="75">
        <v>0.38289803423441593</v>
      </c>
      <c r="F16" t="s">
        <v>246</v>
      </c>
      <c r="G16" s="30">
        <v>1.3854398300000001</v>
      </c>
      <c r="H16" s="30">
        <v>1.7496516599999998</v>
      </c>
      <c r="I16" s="75">
        <v>0.26288534667001717</v>
      </c>
      <c r="K16" t="s">
        <v>247</v>
      </c>
      <c r="L16" s="30">
        <v>1.24761108</v>
      </c>
      <c r="M16" s="30">
        <v>0.76986032999999998</v>
      </c>
      <c r="N16" s="75">
        <v>-0.38293243596393833</v>
      </c>
    </row>
    <row r="17" spans="1:14" x14ac:dyDescent="0.25">
      <c r="A17" t="s">
        <v>248</v>
      </c>
      <c r="B17" s="30">
        <v>0.47960590000000003</v>
      </c>
      <c r="C17" s="30">
        <v>0.21666185000000002</v>
      </c>
      <c r="D17" s="75">
        <v>-0.54825024045784254</v>
      </c>
      <c r="F17" t="s">
        <v>249</v>
      </c>
      <c r="G17" s="30">
        <v>17.16292803</v>
      </c>
      <c r="H17" s="30">
        <v>18.548418789999999</v>
      </c>
      <c r="I17" s="75">
        <v>8.0725780448314355E-2</v>
      </c>
      <c r="K17" t="s">
        <v>250</v>
      </c>
      <c r="L17" s="30">
        <v>2.8804544000000001</v>
      </c>
      <c r="M17" s="30">
        <v>5.7358057599999999</v>
      </c>
      <c r="N17" s="75">
        <v>0.99128504169342158</v>
      </c>
    </row>
    <row r="18" spans="1:14" x14ac:dyDescent="0.25">
      <c r="A18" t="s">
        <v>251</v>
      </c>
      <c r="B18" s="30">
        <v>4.2319397700000003</v>
      </c>
      <c r="C18" s="30">
        <v>5.5998499199999996</v>
      </c>
      <c r="D18" s="75">
        <v>0.32323478696389829</v>
      </c>
      <c r="F18" t="s">
        <v>252</v>
      </c>
      <c r="G18" s="30">
        <v>51.63011221</v>
      </c>
      <c r="H18" s="30">
        <v>71.187376749999999</v>
      </c>
      <c r="I18" s="75">
        <v>0.37879570085869463</v>
      </c>
      <c r="K18" t="s">
        <v>253</v>
      </c>
      <c r="L18" s="30">
        <v>1.8104059699999999</v>
      </c>
      <c r="M18" s="30">
        <v>3.9297611200000002</v>
      </c>
      <c r="N18" s="75">
        <v>1.1706518787054159</v>
      </c>
    </row>
    <row r="19" spans="1:14" x14ac:dyDescent="0.25">
      <c r="A19" t="s">
        <v>254</v>
      </c>
      <c r="B19" s="30">
        <v>16.59880811</v>
      </c>
      <c r="C19" s="30">
        <v>17.088861390000002</v>
      </c>
      <c r="D19" s="75">
        <v>2.9523401725739973E-2</v>
      </c>
      <c r="F19" t="s">
        <v>255</v>
      </c>
      <c r="G19" s="30">
        <v>7.2540053600000007</v>
      </c>
      <c r="H19" s="30">
        <v>6.9976199599999998</v>
      </c>
      <c r="I19" s="75">
        <v>-3.5343977192760279E-2</v>
      </c>
      <c r="K19" t="s">
        <v>256</v>
      </c>
      <c r="L19" s="30">
        <v>3.6537872500000002</v>
      </c>
      <c r="M19" s="30">
        <v>4.7829134299999998</v>
      </c>
      <c r="N19" s="75">
        <v>0.30902898903049136</v>
      </c>
    </row>
    <row r="20" spans="1:14" x14ac:dyDescent="0.25">
      <c r="A20" t="s">
        <v>257</v>
      </c>
      <c r="B20" s="30">
        <v>71.376400110000006</v>
      </c>
      <c r="C20" s="30">
        <v>72.45053175999999</v>
      </c>
      <c r="D20" s="75">
        <v>1.5048834745722939E-2</v>
      </c>
      <c r="F20" t="s">
        <v>258</v>
      </c>
      <c r="G20" s="30">
        <v>13.756975460000001</v>
      </c>
      <c r="H20" s="30">
        <v>12.37138414</v>
      </c>
      <c r="I20" s="75">
        <v>-0.10071918235434585</v>
      </c>
      <c r="K20" t="s">
        <v>259</v>
      </c>
      <c r="L20" s="30">
        <v>3.4156401400000003</v>
      </c>
      <c r="M20" s="30">
        <v>4.31251491</v>
      </c>
      <c r="N20" s="75">
        <v>0.26257882365792784</v>
      </c>
    </row>
    <row r="21" spans="1:14" x14ac:dyDescent="0.25">
      <c r="A21" t="s">
        <v>260</v>
      </c>
      <c r="B21" s="30">
        <v>4.1422259300000004</v>
      </c>
      <c r="C21" s="30">
        <v>3.0640515399999999</v>
      </c>
      <c r="D21" s="75">
        <v>-0.26028864871694735</v>
      </c>
      <c r="F21" t="s">
        <v>261</v>
      </c>
      <c r="G21" s="30">
        <v>39.072733980000002</v>
      </c>
      <c r="H21" s="30">
        <v>44.333761209999992</v>
      </c>
      <c r="I21" s="75">
        <v>0.13464702093006675</v>
      </c>
      <c r="K21" t="s">
        <v>262</v>
      </c>
      <c r="L21" s="30">
        <v>2.21628078</v>
      </c>
      <c r="M21" s="30">
        <v>5.1287771200000005</v>
      </c>
      <c r="N21" s="75">
        <v>1.3141368937919502</v>
      </c>
    </row>
    <row r="22" spans="1:14" x14ac:dyDescent="0.25">
      <c r="A22" t="s">
        <v>263</v>
      </c>
      <c r="B22" s="30">
        <v>5.7545267300000003</v>
      </c>
      <c r="C22" s="30">
        <v>7.6733087199999996</v>
      </c>
      <c r="D22" s="75">
        <v>0.33343871356037647</v>
      </c>
      <c r="F22" t="s">
        <v>264</v>
      </c>
      <c r="G22" s="30">
        <v>28.234468789999998</v>
      </c>
      <c r="H22" s="30">
        <v>36.010642560000001</v>
      </c>
      <c r="I22" s="75">
        <v>0.27541420480891587</v>
      </c>
      <c r="K22" t="s">
        <v>265</v>
      </c>
      <c r="L22" s="30">
        <v>20.63519037</v>
      </c>
      <c r="M22" s="30">
        <v>24.121577859999999</v>
      </c>
      <c r="N22" s="75">
        <v>0.16895349291609163</v>
      </c>
    </row>
    <row r="23" spans="1:14" x14ac:dyDescent="0.25">
      <c r="A23" t="s">
        <v>266</v>
      </c>
      <c r="B23" s="30">
        <v>1.9407120200000001</v>
      </c>
      <c r="C23" s="30">
        <v>2.22592013</v>
      </c>
      <c r="D23" s="75">
        <v>0.14696055213797243</v>
      </c>
      <c r="F23" t="s">
        <v>267</v>
      </c>
      <c r="G23" s="30">
        <v>9.3760430599999989</v>
      </c>
      <c r="H23" s="30">
        <v>10.38218884</v>
      </c>
      <c r="I23" s="75">
        <v>0.1073102772205059</v>
      </c>
      <c r="K23" t="s">
        <v>268</v>
      </c>
      <c r="L23" s="30">
        <v>4.2484038899999996</v>
      </c>
      <c r="M23" s="30">
        <v>4.8882722200000002</v>
      </c>
      <c r="N23" s="75">
        <v>0.1506138179343397</v>
      </c>
    </row>
    <row r="24" spans="1:14" x14ac:dyDescent="0.25">
      <c r="A24" t="s">
        <v>269</v>
      </c>
      <c r="B24" s="30">
        <v>3.8746955099999996</v>
      </c>
      <c r="C24" s="30">
        <v>5.4279291400000007</v>
      </c>
      <c r="D24" s="75">
        <v>0.40086598443447796</v>
      </c>
      <c r="F24" t="s">
        <v>270</v>
      </c>
      <c r="G24" s="30">
        <v>3.1567317000000004</v>
      </c>
      <c r="H24" s="30">
        <v>2.94412239</v>
      </c>
      <c r="I24" s="75">
        <v>-6.7351086568427809E-2</v>
      </c>
      <c r="K24" t="s">
        <v>271</v>
      </c>
      <c r="L24" s="30">
        <v>32.995972569999999</v>
      </c>
      <c r="M24" s="30">
        <v>39.439102810000001</v>
      </c>
      <c r="N24" s="75">
        <v>0.19527020233548464</v>
      </c>
    </row>
    <row r="25" spans="1:14" x14ac:dyDescent="0.25">
      <c r="A25" t="s">
        <v>272</v>
      </c>
      <c r="B25" s="30">
        <v>5.9396268299999999</v>
      </c>
      <c r="C25" s="30">
        <v>5.1556691399999997</v>
      </c>
      <c r="D25" s="75">
        <v>-0.13198770098491197</v>
      </c>
      <c r="F25" t="s">
        <v>273</v>
      </c>
      <c r="G25" s="30">
        <v>10.452528390000001</v>
      </c>
      <c r="H25" s="30">
        <v>12.749043380000002</v>
      </c>
      <c r="I25" s="75">
        <v>0.21970904113468759</v>
      </c>
      <c r="K25" t="s">
        <v>274</v>
      </c>
      <c r="L25" s="30">
        <v>2.3847011600000001</v>
      </c>
      <c r="M25" s="30">
        <v>4.7467950999999999</v>
      </c>
      <c r="N25" s="75">
        <v>0.99051989390570006</v>
      </c>
    </row>
    <row r="26" spans="1:14" x14ac:dyDescent="0.25">
      <c r="A26" t="s">
        <v>275</v>
      </c>
      <c r="B26" s="30">
        <v>30.023047269999999</v>
      </c>
      <c r="C26" s="30">
        <v>28.288992960000002</v>
      </c>
      <c r="D26" s="75">
        <v>-5.7757438623917468E-2</v>
      </c>
      <c r="F26" t="s">
        <v>276</v>
      </c>
      <c r="G26" s="30">
        <v>3.2734905099999998</v>
      </c>
      <c r="H26" s="30">
        <v>2.7453719900000002</v>
      </c>
      <c r="I26" s="75">
        <v>-0.16133192333586444</v>
      </c>
      <c r="K26" t="s">
        <v>277</v>
      </c>
      <c r="L26" s="30">
        <v>33.407887900000006</v>
      </c>
      <c r="M26" s="30">
        <v>46.984887780000001</v>
      </c>
      <c r="N26" s="75">
        <v>0.4064010248310248</v>
      </c>
    </row>
    <row r="27" spans="1:14" ht="15.75" customHeight="1" x14ac:dyDescent="0.25">
      <c r="A27" t="s">
        <v>278</v>
      </c>
      <c r="B27" s="30">
        <v>19.612965580000001</v>
      </c>
      <c r="C27" s="30">
        <v>28.084983519999998</v>
      </c>
      <c r="D27" s="75">
        <v>0.43196006771353335</v>
      </c>
      <c r="F27" t="s">
        <v>279</v>
      </c>
      <c r="G27" s="30">
        <v>11.398487080000001</v>
      </c>
      <c r="H27" s="30">
        <v>11.081753100000002</v>
      </c>
      <c r="I27" s="75">
        <v>-2.7787370181411752E-2</v>
      </c>
      <c r="K27" t="s">
        <v>341</v>
      </c>
      <c r="L27" s="30">
        <v>6.5273647600000002</v>
      </c>
      <c r="M27" s="30">
        <v>8.8207699900000005</v>
      </c>
      <c r="N27" s="75">
        <v>0.35135239324360978</v>
      </c>
    </row>
    <row r="28" spans="1:14" x14ac:dyDescent="0.25">
      <c r="A28" t="s">
        <v>280</v>
      </c>
      <c r="B28" s="30">
        <v>111.92514708</v>
      </c>
      <c r="C28" s="30">
        <v>91.198144249999999</v>
      </c>
      <c r="D28" s="75">
        <v>-0.18518629075541981</v>
      </c>
      <c r="F28" t="s">
        <v>281</v>
      </c>
      <c r="G28" s="30">
        <v>165.66171905000002</v>
      </c>
      <c r="H28" s="30">
        <v>199.38426524000002</v>
      </c>
      <c r="I28" s="75">
        <v>0.20356269621844181</v>
      </c>
      <c r="K28" s="5" t="s">
        <v>342</v>
      </c>
      <c r="L28" s="76">
        <v>1310.4483769399999</v>
      </c>
      <c r="M28" s="76">
        <v>1519.7646339</v>
      </c>
      <c r="N28" s="103">
        <v>0.15972873151155342</v>
      </c>
    </row>
    <row r="29" spans="1:14" x14ac:dyDescent="0.25">
      <c r="G29" s="77"/>
      <c r="H29" s="77"/>
      <c r="I29" s="78"/>
    </row>
    <row r="30" spans="1:14" x14ac:dyDescent="0.25">
      <c r="A30" s="330" t="s">
        <v>326</v>
      </c>
      <c r="B30" s="330"/>
      <c r="C30" s="330"/>
      <c r="D30" s="330"/>
      <c r="E30" s="330"/>
      <c r="F30" s="330"/>
      <c r="G30" s="330"/>
      <c r="H30" s="330"/>
      <c r="I30" s="330"/>
      <c r="J30" s="330"/>
      <c r="K30" s="330"/>
      <c r="L30" s="330"/>
      <c r="M30" s="330"/>
      <c r="N30" s="330"/>
    </row>
    <row r="31" spans="1:14" x14ac:dyDescent="0.25">
      <c r="A31" s="46"/>
      <c r="B31" s="46"/>
      <c r="C31" s="46"/>
      <c r="D31" s="46"/>
      <c r="E31" s="46"/>
      <c r="F31" s="46"/>
      <c r="G31" s="46"/>
      <c r="H31" s="46"/>
      <c r="I31" s="46"/>
      <c r="J31" s="46"/>
      <c r="K31" s="46"/>
      <c r="L31" s="46"/>
      <c r="M31" s="46"/>
      <c r="N31" s="46"/>
    </row>
    <row r="32" spans="1:14" x14ac:dyDescent="0.25">
      <c r="A32" s="329" t="s">
        <v>343</v>
      </c>
      <c r="B32" s="329"/>
      <c r="C32" s="329"/>
      <c r="D32" s="329"/>
      <c r="E32" s="329"/>
      <c r="F32" s="329"/>
      <c r="G32" s="329"/>
      <c r="H32" s="329"/>
      <c r="I32" s="329"/>
      <c r="J32" s="329"/>
      <c r="K32" s="329"/>
      <c r="L32" s="329"/>
      <c r="M32" s="329"/>
      <c r="N32" s="329"/>
    </row>
    <row r="33" spans="1:14" ht="15.75" customHeight="1" x14ac:dyDescent="0.25">
      <c r="A33" s="329"/>
      <c r="B33" s="329"/>
      <c r="C33" s="329"/>
      <c r="D33" s="329"/>
      <c r="E33" s="329"/>
      <c r="F33" s="329"/>
      <c r="G33" s="329"/>
      <c r="H33" s="329"/>
      <c r="I33" s="329"/>
      <c r="J33" s="329"/>
      <c r="K33" s="329"/>
      <c r="L33" s="329"/>
      <c r="M33" s="329"/>
      <c r="N33" s="329"/>
    </row>
    <row r="34" spans="1:14" ht="15.75" customHeight="1" x14ac:dyDescent="0.25">
      <c r="A34" s="49"/>
      <c r="B34" s="49"/>
      <c r="C34" s="49"/>
      <c r="D34" s="49"/>
      <c r="E34" s="49"/>
      <c r="F34" s="49"/>
      <c r="G34" s="49"/>
      <c r="H34" s="49"/>
      <c r="I34" s="49"/>
      <c r="J34" s="49"/>
      <c r="K34" s="49"/>
      <c r="L34" s="49"/>
      <c r="M34" s="49"/>
      <c r="N34" s="49"/>
    </row>
    <row r="35" spans="1:14" ht="15.75" customHeight="1" x14ac:dyDescent="0.25">
      <c r="A35" s="326" t="s">
        <v>344</v>
      </c>
      <c r="B35" s="326"/>
      <c r="C35" s="326"/>
      <c r="D35" s="326"/>
      <c r="E35" s="326"/>
      <c r="F35" s="326"/>
      <c r="G35" s="326"/>
      <c r="H35" s="326"/>
      <c r="I35" s="326"/>
      <c r="J35" s="326"/>
      <c r="K35" s="326"/>
      <c r="L35" s="326"/>
      <c r="M35" s="326"/>
      <c r="N35" s="326"/>
    </row>
    <row r="36" spans="1:14" x14ac:dyDescent="0.25">
      <c r="G36" s="77"/>
      <c r="H36" s="77"/>
      <c r="I36" s="78"/>
    </row>
    <row r="37" spans="1:14" x14ac:dyDescent="0.25">
      <c r="G37" s="77"/>
      <c r="H37" s="77"/>
      <c r="I37" s="78"/>
    </row>
    <row r="38" spans="1:14" x14ac:dyDescent="0.25">
      <c r="F38" s="5"/>
      <c r="G38" s="80"/>
      <c r="H38" s="80"/>
      <c r="I38" s="81"/>
    </row>
  </sheetData>
  <mergeCells count="5">
    <mergeCell ref="A1:N1"/>
    <mergeCell ref="A3:N3"/>
    <mergeCell ref="A30:N30"/>
    <mergeCell ref="A32:N33"/>
    <mergeCell ref="A35:N35"/>
  </mergeCells>
  <pageMargins left="0.45" right="0.45" top="0.5" bottom="0.5" header="0.3" footer="0.3"/>
  <pageSetup scale="78"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FF84C-850F-47BD-8F93-9B858D051E4F}">
  <sheetPr>
    <pageSetUpPr fitToPage="1"/>
  </sheetPr>
  <dimension ref="A1:S40"/>
  <sheetViews>
    <sheetView zoomScaleNormal="100" workbookViewId="0">
      <selection sqref="A1:I1"/>
    </sheetView>
  </sheetViews>
  <sheetFormatPr defaultRowHeight="15.75" x14ac:dyDescent="0.25"/>
  <cols>
    <col min="1" max="1" width="68.375" customWidth="1"/>
    <col min="2" max="2" width="4.875" customWidth="1"/>
    <col min="3" max="3" width="8.75" customWidth="1"/>
    <col min="4" max="4" width="8.5" customWidth="1"/>
    <col min="5" max="5" width="11.25" customWidth="1"/>
    <col min="6" max="6" width="12" customWidth="1"/>
    <col min="7" max="7" width="10.25" customWidth="1"/>
    <col min="8" max="8" width="8.25" customWidth="1"/>
    <col min="9" max="9" width="7.75" customWidth="1"/>
  </cols>
  <sheetData>
    <row r="1" spans="1:11" s="1" customFormat="1" ht="26.25" x14ac:dyDescent="0.4">
      <c r="A1" s="327" t="s">
        <v>345</v>
      </c>
      <c r="B1" s="327"/>
      <c r="C1" s="327"/>
      <c r="D1" s="327"/>
      <c r="E1" s="327"/>
      <c r="F1" s="327"/>
      <c r="G1" s="327"/>
      <c r="H1" s="327"/>
      <c r="I1" s="327"/>
    </row>
    <row r="2" spans="1:11" ht="4.5" customHeight="1" x14ac:dyDescent="0.25">
      <c r="A2" s="2"/>
      <c r="B2" s="2"/>
      <c r="C2" s="2"/>
      <c r="D2" s="2"/>
    </row>
    <row r="3" spans="1:11" ht="18.75" customHeight="1" x14ac:dyDescent="0.3">
      <c r="A3" s="328" t="s">
        <v>346</v>
      </c>
      <c r="B3" s="328"/>
      <c r="C3" s="328"/>
      <c r="D3" s="328"/>
      <c r="E3" s="328"/>
      <c r="F3" s="328"/>
      <c r="G3" s="328"/>
      <c r="H3" s="328"/>
      <c r="I3" s="328"/>
    </row>
    <row r="5" spans="1:11" x14ac:dyDescent="0.25">
      <c r="C5" s="368" t="s">
        <v>114</v>
      </c>
      <c r="D5" s="370" t="s">
        <v>347</v>
      </c>
      <c r="E5" s="370" t="s">
        <v>348</v>
      </c>
      <c r="F5" s="370" t="s">
        <v>349</v>
      </c>
      <c r="G5" s="370" t="s">
        <v>350</v>
      </c>
      <c r="H5" s="370" t="s">
        <v>351</v>
      </c>
    </row>
    <row r="6" spans="1:11" x14ac:dyDescent="0.25">
      <c r="C6" s="369"/>
      <c r="D6" s="371"/>
      <c r="E6" s="371"/>
      <c r="F6" s="371"/>
      <c r="G6" s="371"/>
      <c r="H6" s="371"/>
      <c r="I6" s="58" t="s">
        <v>68</v>
      </c>
    </row>
    <row r="7" spans="1:11" x14ac:dyDescent="0.25">
      <c r="C7" t="s">
        <v>125</v>
      </c>
      <c r="D7" s="104">
        <v>68.662830889999995</v>
      </c>
      <c r="E7" s="105" t="s">
        <v>352</v>
      </c>
      <c r="F7" s="105" t="s">
        <v>352</v>
      </c>
      <c r="G7" s="105" t="s">
        <v>352</v>
      </c>
      <c r="H7" s="105" t="s">
        <v>352</v>
      </c>
      <c r="I7" s="104">
        <v>68.662830889999995</v>
      </c>
      <c r="K7" s="51"/>
    </row>
    <row r="8" spans="1:11" x14ac:dyDescent="0.25">
      <c r="C8" t="s">
        <v>126</v>
      </c>
      <c r="D8" s="104">
        <v>95.029103830000011</v>
      </c>
      <c r="E8" s="105" t="s">
        <v>352</v>
      </c>
      <c r="F8" s="105" t="s">
        <v>352</v>
      </c>
      <c r="G8" s="105" t="s">
        <v>352</v>
      </c>
      <c r="H8" s="105" t="s">
        <v>352</v>
      </c>
      <c r="I8" s="104">
        <v>95.029103830000011</v>
      </c>
      <c r="K8" s="51"/>
    </row>
    <row r="9" spans="1:11" x14ac:dyDescent="0.25">
      <c r="C9" t="s">
        <v>127</v>
      </c>
      <c r="D9" s="104">
        <v>88.679402140000008</v>
      </c>
      <c r="E9" s="105" t="s">
        <v>352</v>
      </c>
      <c r="F9" s="105" t="s">
        <v>352</v>
      </c>
      <c r="G9" s="105" t="s">
        <v>352</v>
      </c>
      <c r="H9" s="105" t="s">
        <v>352</v>
      </c>
      <c r="I9" s="104">
        <v>88.679402140000008</v>
      </c>
    </row>
    <row r="10" spans="1:11" x14ac:dyDescent="0.25">
      <c r="C10" t="s">
        <v>128</v>
      </c>
      <c r="D10" s="104">
        <v>90.45082763000002</v>
      </c>
      <c r="E10" s="105" t="s">
        <v>352</v>
      </c>
      <c r="F10" s="105" t="s">
        <v>352</v>
      </c>
      <c r="G10" s="105" t="s">
        <v>352</v>
      </c>
      <c r="H10" s="105" t="s">
        <v>352</v>
      </c>
      <c r="I10" s="104">
        <v>90.45082763000002</v>
      </c>
    </row>
    <row r="11" spans="1:11" x14ac:dyDescent="0.25">
      <c r="C11" t="s">
        <v>129</v>
      </c>
      <c r="D11" s="104">
        <v>95.921223440000006</v>
      </c>
      <c r="E11" s="105" t="s">
        <v>352</v>
      </c>
      <c r="F11" s="105" t="s">
        <v>352</v>
      </c>
      <c r="G11" s="105" t="s">
        <v>352</v>
      </c>
      <c r="H11" s="105" t="s">
        <v>352</v>
      </c>
      <c r="I11" s="104">
        <v>95.921223440000006</v>
      </c>
    </row>
    <row r="12" spans="1:11" x14ac:dyDescent="0.25">
      <c r="C12" t="s">
        <v>130</v>
      </c>
      <c r="D12" s="104">
        <v>100.20024914</v>
      </c>
      <c r="E12" s="105" t="s">
        <v>352</v>
      </c>
      <c r="F12" s="105" t="s">
        <v>352</v>
      </c>
      <c r="G12" s="105" t="s">
        <v>352</v>
      </c>
      <c r="H12" s="105" t="s">
        <v>352</v>
      </c>
      <c r="I12" s="104">
        <v>100.20024914</v>
      </c>
    </row>
    <row r="13" spans="1:11" x14ac:dyDescent="0.25">
      <c r="C13" s="48" t="s">
        <v>131</v>
      </c>
      <c r="D13" s="104">
        <v>120.61146272000001</v>
      </c>
      <c r="E13" s="105" t="s">
        <v>352</v>
      </c>
      <c r="F13" s="105" t="s">
        <v>352</v>
      </c>
      <c r="G13" s="105" t="s">
        <v>352</v>
      </c>
      <c r="H13" s="105" t="s">
        <v>352</v>
      </c>
      <c r="I13" s="104">
        <v>120.61146272000001</v>
      </c>
    </row>
    <row r="14" spans="1:11" x14ac:dyDescent="0.25">
      <c r="C14" s="48" t="s">
        <v>132</v>
      </c>
      <c r="D14" s="104">
        <v>122.85900171999999</v>
      </c>
      <c r="E14" s="104">
        <v>0.19975593999999999</v>
      </c>
      <c r="F14" s="104">
        <v>0</v>
      </c>
      <c r="G14" s="104">
        <v>0</v>
      </c>
      <c r="H14" s="104">
        <v>0</v>
      </c>
      <c r="I14" s="104">
        <v>123.05875766</v>
      </c>
    </row>
    <row r="15" spans="1:11" x14ac:dyDescent="0.25">
      <c r="C15" s="48" t="s">
        <v>133</v>
      </c>
      <c r="D15" s="104">
        <v>120.87357321999995</v>
      </c>
      <c r="E15" s="104">
        <v>3.4523185500000011</v>
      </c>
      <c r="F15" s="104">
        <v>0</v>
      </c>
      <c r="G15" s="104">
        <v>7.3469785700000001</v>
      </c>
      <c r="H15" s="104">
        <v>0</v>
      </c>
      <c r="I15" s="104">
        <v>131.67287033999995</v>
      </c>
      <c r="J15" s="106"/>
    </row>
    <row r="16" spans="1:11" x14ac:dyDescent="0.25">
      <c r="C16" s="48" t="s">
        <v>134</v>
      </c>
      <c r="D16" s="104">
        <v>89.869329419999985</v>
      </c>
      <c r="E16" s="104">
        <v>3.2276749400000004</v>
      </c>
      <c r="F16" s="104">
        <v>11.646066800000003</v>
      </c>
      <c r="G16" s="104">
        <v>38.278945490000005</v>
      </c>
      <c r="H16" s="104">
        <v>2.52320213</v>
      </c>
      <c r="I16" s="104">
        <v>145.54521877999997</v>
      </c>
      <c r="J16" s="106"/>
    </row>
    <row r="17" spans="1:19" x14ac:dyDescent="0.25">
      <c r="C17" s="66" t="s">
        <v>135</v>
      </c>
      <c r="D17" s="104">
        <v>98.253938779999999</v>
      </c>
      <c r="E17" s="104">
        <v>4.0026728199999999</v>
      </c>
      <c r="F17" s="104">
        <v>39.97638414</v>
      </c>
      <c r="G17" s="104">
        <v>99.600713349999992</v>
      </c>
      <c r="H17" s="104">
        <v>12.75954108</v>
      </c>
      <c r="I17" s="104">
        <v>254.59325017</v>
      </c>
      <c r="J17" s="106"/>
    </row>
    <row r="18" spans="1:19" ht="15.75" customHeight="1" x14ac:dyDescent="0.25">
      <c r="C18" s="48" t="s">
        <v>147</v>
      </c>
      <c r="D18" s="104">
        <v>141.63397283</v>
      </c>
      <c r="E18" s="104">
        <v>4.1503217699999997</v>
      </c>
      <c r="F18" s="104">
        <v>52.157825529999997</v>
      </c>
      <c r="G18" s="104">
        <v>109.9150145</v>
      </c>
      <c r="H18" s="104">
        <v>17.39264962</v>
      </c>
      <c r="I18" s="107">
        <v>325.24978425</v>
      </c>
    </row>
    <row r="19" spans="1:19" ht="15.75" customHeight="1" x14ac:dyDescent="0.25"/>
    <row r="20" spans="1:19" x14ac:dyDescent="0.25">
      <c r="C20" s="28" t="s">
        <v>151</v>
      </c>
      <c r="D20" s="108"/>
      <c r="E20" s="108"/>
      <c r="F20" s="108"/>
      <c r="G20" s="109"/>
      <c r="H20" s="109"/>
      <c r="I20" s="109"/>
    </row>
    <row r="21" spans="1:19" ht="15.6" customHeight="1" x14ac:dyDescent="0.25">
      <c r="C21" s="66"/>
      <c r="D21" s="66"/>
      <c r="E21" s="66"/>
      <c r="F21" s="66"/>
      <c r="G21" s="110"/>
      <c r="H21" s="110"/>
      <c r="I21" s="110"/>
    </row>
    <row r="22" spans="1:19" ht="15.6" customHeight="1" x14ac:dyDescent="0.25">
      <c r="C22" s="329" t="s">
        <v>353</v>
      </c>
      <c r="D22" s="329"/>
      <c r="E22" s="329"/>
      <c r="F22" s="329"/>
      <c r="G22" s="329"/>
      <c r="H22" s="329"/>
      <c r="I22" s="329"/>
      <c r="M22" s="31"/>
      <c r="N22" s="31"/>
      <c r="O22" s="31"/>
      <c r="P22" s="31"/>
      <c r="Q22" s="31"/>
      <c r="R22" s="31"/>
      <c r="S22" s="31"/>
    </row>
    <row r="23" spans="1:19" ht="15.75" customHeight="1" x14ac:dyDescent="0.25">
      <c r="C23" s="329"/>
      <c r="D23" s="329"/>
      <c r="E23" s="329"/>
      <c r="F23" s="329"/>
      <c r="G23" s="329"/>
      <c r="H23" s="329"/>
      <c r="I23" s="329"/>
      <c r="M23" s="31"/>
      <c r="N23" s="31"/>
      <c r="O23" s="31"/>
      <c r="P23" s="31"/>
      <c r="Q23" s="31"/>
      <c r="R23" s="31"/>
      <c r="S23" s="31"/>
    </row>
    <row r="24" spans="1:19" ht="15.75" customHeight="1" x14ac:dyDescent="0.25">
      <c r="D24" s="31"/>
      <c r="E24" s="31"/>
      <c r="F24" s="31"/>
      <c r="G24" s="31"/>
      <c r="H24" s="31"/>
      <c r="I24" s="31"/>
      <c r="M24" s="31"/>
      <c r="N24" s="31"/>
      <c r="O24" s="31"/>
      <c r="P24" s="31"/>
      <c r="Q24" s="31"/>
      <c r="R24" s="31"/>
      <c r="S24" s="31"/>
    </row>
    <row r="25" spans="1:19" x14ac:dyDescent="0.25">
      <c r="C25" s="329" t="s">
        <v>354</v>
      </c>
      <c r="D25" s="329"/>
      <c r="E25" s="329"/>
      <c r="F25" s="329"/>
      <c r="G25" s="329"/>
      <c r="H25" s="329"/>
      <c r="I25" s="329"/>
    </row>
    <row r="26" spans="1:19" x14ac:dyDescent="0.25">
      <c r="C26" s="329"/>
      <c r="D26" s="329"/>
      <c r="E26" s="329"/>
      <c r="F26" s="329"/>
      <c r="G26" s="329"/>
      <c r="H26" s="329"/>
      <c r="I26" s="329"/>
    </row>
    <row r="27" spans="1:19" x14ac:dyDescent="0.25">
      <c r="D27" s="68"/>
      <c r="F27" s="70"/>
      <c r="G27" s="70"/>
      <c r="H27" s="70"/>
      <c r="I27" s="70"/>
    </row>
    <row r="28" spans="1:19" ht="15.75" customHeight="1" x14ac:dyDescent="0.25">
      <c r="A28" s="111" t="s">
        <v>332</v>
      </c>
      <c r="B28" s="69"/>
      <c r="C28" s="69"/>
      <c r="E28" s="28" t="s">
        <v>326</v>
      </c>
      <c r="F28" s="69"/>
      <c r="G28" s="69"/>
      <c r="H28" s="69"/>
      <c r="I28" s="69"/>
      <c r="M28" s="73"/>
      <c r="N28" s="73"/>
      <c r="O28" s="73"/>
      <c r="P28" s="73"/>
      <c r="Q28" s="73"/>
      <c r="R28" s="73"/>
      <c r="S28" s="73"/>
    </row>
    <row r="29" spans="1:19" x14ac:dyDescent="0.25">
      <c r="M29" s="73"/>
      <c r="N29" s="73"/>
      <c r="O29" s="73"/>
      <c r="P29" s="73"/>
      <c r="Q29" s="73"/>
      <c r="R29" s="73"/>
      <c r="S29" s="73"/>
    </row>
    <row r="30" spans="1:19" x14ac:dyDescent="0.25">
      <c r="A30" s="367" t="s">
        <v>355</v>
      </c>
      <c r="B30" s="367"/>
      <c r="C30" s="367"/>
      <c r="E30" s="329" t="s">
        <v>356</v>
      </c>
      <c r="F30" s="329"/>
      <c r="G30" s="329"/>
      <c r="H30" s="329"/>
      <c r="I30" s="329"/>
      <c r="M30" s="73"/>
      <c r="N30" s="73"/>
      <c r="O30" s="73"/>
      <c r="P30" s="73"/>
      <c r="Q30" s="73"/>
      <c r="R30" s="73"/>
      <c r="S30" s="73"/>
    </row>
    <row r="31" spans="1:19" ht="15.75" customHeight="1" x14ac:dyDescent="0.25">
      <c r="A31" s="367"/>
      <c r="B31" s="367"/>
      <c r="C31" s="367"/>
      <c r="E31" s="329"/>
      <c r="F31" s="329"/>
      <c r="G31" s="329"/>
      <c r="H31" s="329"/>
      <c r="I31" s="329"/>
      <c r="J31" s="110"/>
      <c r="M31" s="73"/>
      <c r="N31" s="73"/>
      <c r="O31" s="73"/>
      <c r="P31" s="73"/>
      <c r="Q31" s="73"/>
      <c r="R31" s="73"/>
      <c r="S31" s="73"/>
    </row>
    <row r="32" spans="1:19" ht="15.75" customHeight="1" x14ac:dyDescent="0.25">
      <c r="A32" s="110"/>
      <c r="B32" s="110"/>
      <c r="C32" s="110"/>
      <c r="D32" s="31"/>
      <c r="E32" s="329"/>
      <c r="F32" s="329"/>
      <c r="G32" s="329"/>
      <c r="H32" s="329"/>
      <c r="I32" s="329"/>
      <c r="J32" s="110"/>
    </row>
    <row r="33" spans="1:9" ht="15.75" customHeight="1" x14ac:dyDescent="0.25">
      <c r="A33" s="68" t="s">
        <v>357</v>
      </c>
      <c r="B33" s="71"/>
      <c r="C33" s="71"/>
      <c r="D33" s="71"/>
      <c r="F33" s="31"/>
      <c r="G33" s="31"/>
      <c r="H33" s="31"/>
      <c r="I33" s="31"/>
    </row>
    <row r="34" spans="1:9" ht="15.75" customHeight="1" x14ac:dyDescent="0.25">
      <c r="B34" s="112"/>
      <c r="C34" s="112"/>
      <c r="E34" s="329" t="s">
        <v>358</v>
      </c>
      <c r="F34" s="329"/>
      <c r="G34" s="329"/>
      <c r="H34" s="329"/>
      <c r="I34" s="329"/>
    </row>
    <row r="35" spans="1:9" ht="15.75" customHeight="1" x14ac:dyDescent="0.25">
      <c r="A35" s="349" t="s">
        <v>359</v>
      </c>
      <c r="B35" s="349"/>
      <c r="C35" s="349"/>
      <c r="D35" s="31"/>
      <c r="E35" s="329"/>
      <c r="F35" s="329"/>
      <c r="G35" s="329"/>
      <c r="H35" s="329"/>
      <c r="I35" s="329"/>
    </row>
    <row r="36" spans="1:9" ht="15.75" customHeight="1" x14ac:dyDescent="0.25">
      <c r="A36" s="349"/>
      <c r="B36" s="349"/>
      <c r="C36" s="349"/>
      <c r="D36" s="31"/>
      <c r="E36" s="329"/>
      <c r="F36" s="329"/>
      <c r="G36" s="329"/>
      <c r="H36" s="329"/>
      <c r="I36" s="329"/>
    </row>
    <row r="37" spans="1:9" x14ac:dyDescent="0.25">
      <c r="B37" s="72"/>
      <c r="C37" s="31"/>
      <c r="D37" s="31"/>
      <c r="E37" s="329"/>
      <c r="F37" s="329"/>
      <c r="G37" s="329"/>
      <c r="H37" s="329"/>
      <c r="I37" s="329"/>
    </row>
    <row r="38" spans="1:9" x14ac:dyDescent="0.25">
      <c r="A38" t="s">
        <v>360</v>
      </c>
      <c r="D38" s="61"/>
      <c r="E38" s="329"/>
      <c r="F38" s="329"/>
      <c r="G38" s="329"/>
      <c r="H38" s="329"/>
      <c r="I38" s="329"/>
    </row>
    <row r="39" spans="1:9" x14ac:dyDescent="0.25">
      <c r="A39" s="31"/>
      <c r="D39" s="61"/>
      <c r="E39" s="329"/>
      <c r="F39" s="329"/>
      <c r="G39" s="329"/>
      <c r="H39" s="329"/>
      <c r="I39" s="329"/>
    </row>
    <row r="40" spans="1:9" x14ac:dyDescent="0.25">
      <c r="A40" s="31" t="s">
        <v>361</v>
      </c>
    </row>
  </sheetData>
  <mergeCells count="14">
    <mergeCell ref="A1:I1"/>
    <mergeCell ref="A3:I3"/>
    <mergeCell ref="C5:C6"/>
    <mergeCell ref="D5:D6"/>
    <mergeCell ref="E5:E6"/>
    <mergeCell ref="F5:F6"/>
    <mergeCell ref="G5:G6"/>
    <mergeCell ref="H5:H6"/>
    <mergeCell ref="C22:I23"/>
    <mergeCell ref="C25:I26"/>
    <mergeCell ref="A30:C31"/>
    <mergeCell ref="E30:I32"/>
    <mergeCell ref="E34:I39"/>
    <mergeCell ref="A35:C36"/>
  </mergeCells>
  <pageMargins left="0.45" right="0.45" top="0.5" bottom="0.5" header="0.3" footer="0.3"/>
  <pageSetup scale="78"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C956F-01B2-43AA-A0F6-98C76744BB8B}">
  <sheetPr>
    <pageSetUpPr fitToPage="1"/>
  </sheetPr>
  <dimension ref="A1:T44"/>
  <sheetViews>
    <sheetView zoomScaleNormal="100" workbookViewId="0">
      <selection sqref="A1:M1"/>
    </sheetView>
  </sheetViews>
  <sheetFormatPr defaultRowHeight="15.75" x14ac:dyDescent="0.25"/>
  <cols>
    <col min="1" max="1" width="11.25" customWidth="1"/>
    <col min="2" max="2" width="16.25" customWidth="1"/>
    <col min="3" max="3" width="7.5" customWidth="1"/>
    <col min="4" max="4" width="11.25" customWidth="1"/>
    <col min="5" max="5" width="16.25" customWidth="1"/>
    <col min="6" max="6" width="7.5" customWidth="1"/>
    <col min="7" max="7" width="13.125" customWidth="1"/>
    <col min="8" max="8" width="7.5" customWidth="1"/>
    <col min="9" max="9" width="11.25" bestFit="1" customWidth="1"/>
    <col min="10" max="10" width="8.75" customWidth="1"/>
    <col min="11" max="11" width="10" customWidth="1"/>
    <col min="12" max="12" width="10.625" customWidth="1"/>
    <col min="13" max="13" width="8.75" customWidth="1"/>
    <col min="15" max="15" width="11.375" bestFit="1" customWidth="1"/>
  </cols>
  <sheetData>
    <row r="1" spans="1:17" s="1" customFormat="1" ht="26.25" x14ac:dyDescent="0.4">
      <c r="A1" s="327" t="s">
        <v>405</v>
      </c>
      <c r="B1" s="327"/>
      <c r="C1" s="327"/>
      <c r="D1" s="327"/>
      <c r="E1" s="327"/>
      <c r="F1" s="327"/>
      <c r="G1" s="327"/>
      <c r="H1" s="327"/>
      <c r="I1" s="327"/>
      <c r="J1" s="327"/>
      <c r="K1" s="327"/>
      <c r="L1" s="327"/>
      <c r="M1" s="327"/>
    </row>
    <row r="2" spans="1:17" ht="4.5" customHeight="1" x14ac:dyDescent="0.25">
      <c r="A2" s="2"/>
      <c r="B2" s="2"/>
      <c r="C2" s="2"/>
      <c r="D2" s="2"/>
      <c r="E2" s="2"/>
      <c r="F2" s="2"/>
      <c r="G2" s="2"/>
    </row>
    <row r="3" spans="1:17" ht="18.75" x14ac:dyDescent="0.3">
      <c r="A3" s="328" t="s">
        <v>346</v>
      </c>
      <c r="B3" s="328"/>
      <c r="C3" s="328"/>
      <c r="D3" s="328"/>
      <c r="E3" s="328"/>
      <c r="F3" s="328"/>
      <c r="G3" s="328"/>
      <c r="H3" s="328"/>
      <c r="I3" s="328"/>
      <c r="J3" s="328"/>
      <c r="K3" s="328"/>
      <c r="L3" s="328"/>
      <c r="M3" s="328"/>
    </row>
    <row r="5" spans="1:17" x14ac:dyDescent="0.25">
      <c r="K5" s="372" t="s">
        <v>406</v>
      </c>
      <c r="N5" s="4"/>
      <c r="O5" s="4"/>
      <c r="P5" s="4"/>
    </row>
    <row r="6" spans="1:17" x14ac:dyDescent="0.25">
      <c r="I6" s="50" t="s">
        <v>114</v>
      </c>
      <c r="J6" s="29" t="s">
        <v>407</v>
      </c>
      <c r="K6" s="373"/>
      <c r="L6" s="29" t="s">
        <v>408</v>
      </c>
      <c r="M6" s="29" t="s">
        <v>68</v>
      </c>
      <c r="N6" s="79"/>
      <c r="O6" s="79"/>
      <c r="P6" s="79"/>
      <c r="Q6" s="79"/>
    </row>
    <row r="7" spans="1:17" x14ac:dyDescent="0.25">
      <c r="I7" s="48" t="s">
        <v>117</v>
      </c>
      <c r="J7" s="51">
        <v>896.32899999999995</v>
      </c>
      <c r="K7" s="51">
        <v>0</v>
      </c>
      <c r="L7" s="51">
        <v>32.317724509999721</v>
      </c>
      <c r="M7" s="51">
        <v>928.64672450999967</v>
      </c>
      <c r="N7" s="79"/>
      <c r="O7" s="79"/>
      <c r="P7" s="79"/>
      <c r="Q7" s="79"/>
    </row>
    <row r="8" spans="1:17" x14ac:dyDescent="0.25">
      <c r="I8" s="48" t="s">
        <v>118</v>
      </c>
      <c r="J8" s="51">
        <v>984.29499999999996</v>
      </c>
      <c r="K8" s="51">
        <v>0</v>
      </c>
      <c r="L8" s="51">
        <v>25.018000000000029</v>
      </c>
      <c r="M8" s="51">
        <v>1009.313</v>
      </c>
      <c r="N8" s="79"/>
      <c r="O8" s="79"/>
      <c r="P8" s="79"/>
      <c r="Q8" s="79"/>
    </row>
    <row r="9" spans="1:17" x14ac:dyDescent="0.25">
      <c r="I9" s="48" t="s">
        <v>119</v>
      </c>
      <c r="J9" s="51">
        <v>1025.904</v>
      </c>
      <c r="K9" s="51">
        <v>0</v>
      </c>
      <c r="L9" s="51">
        <v>20.679082789999484</v>
      </c>
      <c r="M9" s="51">
        <v>1046.5830827899995</v>
      </c>
      <c r="N9" s="79"/>
      <c r="O9" s="79"/>
      <c r="P9" s="79"/>
      <c r="Q9" s="79"/>
    </row>
    <row r="10" spans="1:17" x14ac:dyDescent="0.25">
      <c r="I10" s="48" t="s">
        <v>120</v>
      </c>
      <c r="J10" s="51">
        <v>1080.874</v>
      </c>
      <c r="K10" s="51">
        <v>0</v>
      </c>
      <c r="L10" s="51">
        <v>3.2023426289999861</v>
      </c>
      <c r="M10" s="51">
        <v>1084.076342629</v>
      </c>
      <c r="N10" s="79"/>
      <c r="O10" s="79"/>
      <c r="P10" s="79"/>
      <c r="Q10" s="79"/>
    </row>
    <row r="11" spans="1:17" x14ac:dyDescent="0.25">
      <c r="I11" s="48" t="s">
        <v>121</v>
      </c>
      <c r="J11" s="51">
        <v>999.95399999999995</v>
      </c>
      <c r="K11" s="51">
        <v>0</v>
      </c>
      <c r="L11" s="51">
        <v>1.8509999999999991</v>
      </c>
      <c r="M11" s="51">
        <v>1001.8049999999999</v>
      </c>
      <c r="N11" s="79"/>
      <c r="O11" s="79"/>
      <c r="P11" s="79"/>
      <c r="Q11" s="79"/>
    </row>
    <row r="12" spans="1:17" x14ac:dyDescent="0.25">
      <c r="I12" s="48" t="s">
        <v>122</v>
      </c>
      <c r="J12" s="51">
        <v>1019.942</v>
      </c>
      <c r="K12" s="51">
        <v>0</v>
      </c>
      <c r="L12" s="51">
        <v>128.23700000000008</v>
      </c>
      <c r="M12" s="51">
        <v>1148.1790000000001</v>
      </c>
      <c r="N12" s="79"/>
      <c r="O12" s="79"/>
      <c r="P12" s="79"/>
      <c r="Q12" s="79"/>
    </row>
    <row r="13" spans="1:17" x14ac:dyDescent="0.25">
      <c r="I13" s="48" t="s">
        <v>123</v>
      </c>
      <c r="J13" s="51">
        <v>787.70399999999995</v>
      </c>
      <c r="K13" s="51">
        <v>0</v>
      </c>
      <c r="L13" s="51">
        <v>26.896000000000072</v>
      </c>
      <c r="M13" s="51">
        <v>814.6</v>
      </c>
      <c r="N13" s="79"/>
      <c r="O13" s="79"/>
      <c r="P13" s="79"/>
      <c r="Q13" s="79"/>
    </row>
    <row r="14" spans="1:17" x14ac:dyDescent="0.25">
      <c r="I14" s="48" t="s">
        <v>124</v>
      </c>
      <c r="J14" s="51">
        <v>761.18799999999999</v>
      </c>
      <c r="K14" s="51">
        <v>0</v>
      </c>
      <c r="L14" s="51">
        <v>25.508000000000038</v>
      </c>
      <c r="M14" s="51">
        <v>786.69600000000003</v>
      </c>
      <c r="N14" s="79"/>
      <c r="O14" s="79"/>
      <c r="P14" s="79"/>
      <c r="Q14" s="79"/>
    </row>
    <row r="15" spans="1:17" x14ac:dyDescent="0.25">
      <c r="I15" s="48" t="s">
        <v>125</v>
      </c>
      <c r="J15" s="51">
        <v>819.36300000000006</v>
      </c>
      <c r="K15" s="51">
        <v>0</v>
      </c>
      <c r="L15" s="51">
        <v>20.153657229999908</v>
      </c>
      <c r="M15" s="51">
        <v>839.51665722999996</v>
      </c>
      <c r="N15" s="79"/>
      <c r="O15" s="79"/>
      <c r="P15" s="79"/>
      <c r="Q15" s="79"/>
    </row>
    <row r="16" spans="1:17" x14ac:dyDescent="0.25">
      <c r="I16" s="48" t="s">
        <v>126</v>
      </c>
      <c r="J16" s="51">
        <v>837.24300000000005</v>
      </c>
      <c r="K16" s="51">
        <v>-7.1134434500000001</v>
      </c>
      <c r="L16" s="51">
        <v>20.329443450000007</v>
      </c>
      <c r="M16" s="51">
        <v>850.45900000000006</v>
      </c>
      <c r="N16" s="79"/>
      <c r="O16" s="79"/>
      <c r="P16" s="79"/>
      <c r="Q16" s="79"/>
    </row>
    <row r="17" spans="1:20" x14ac:dyDescent="0.25">
      <c r="I17" s="48" t="s">
        <v>127</v>
      </c>
      <c r="J17" s="51">
        <v>602.24900000000002</v>
      </c>
      <c r="K17" s="51">
        <v>-31.288</v>
      </c>
      <c r="L17" s="51">
        <v>22.614227809999978</v>
      </c>
      <c r="M17" s="51">
        <v>593.57522781</v>
      </c>
      <c r="N17" s="79"/>
      <c r="O17" s="79"/>
      <c r="P17" s="79"/>
      <c r="Q17" s="79"/>
    </row>
    <row r="18" spans="1:20" x14ac:dyDescent="0.25">
      <c r="I18" s="48" t="s">
        <v>128</v>
      </c>
      <c r="J18" s="51">
        <v>320.20699999999999</v>
      </c>
      <c r="K18" s="51">
        <v>-46.23</v>
      </c>
      <c r="L18" s="51">
        <v>22.360925290000047</v>
      </c>
      <c r="M18" s="51">
        <v>296.33792529000004</v>
      </c>
      <c r="N18" s="79"/>
      <c r="O18" s="79"/>
      <c r="P18" s="79"/>
      <c r="Q18" s="79"/>
    </row>
    <row r="19" spans="1:20" x14ac:dyDescent="0.25">
      <c r="I19" s="48" t="s">
        <v>129</v>
      </c>
      <c r="J19" s="51">
        <v>241.58699999999999</v>
      </c>
      <c r="K19" s="51">
        <v>-39.621000000000002</v>
      </c>
      <c r="L19" s="51">
        <v>20.233570750000005</v>
      </c>
      <c r="M19" s="51">
        <v>222.19957074999999</v>
      </c>
      <c r="N19" s="79"/>
      <c r="O19" s="79"/>
      <c r="P19" s="79"/>
      <c r="Q19" s="79"/>
    </row>
    <row r="20" spans="1:20" x14ac:dyDescent="0.25">
      <c r="I20" s="48" t="s">
        <v>130</v>
      </c>
      <c r="J20" s="51">
        <v>150.58000000000001</v>
      </c>
      <c r="K20" s="51">
        <v>-24.261999999999997</v>
      </c>
      <c r="L20" s="51">
        <v>18.915632239999976</v>
      </c>
      <c r="M20" s="51">
        <v>145.23363223999999</v>
      </c>
      <c r="N20" s="79"/>
      <c r="O20" s="79"/>
      <c r="P20" s="79"/>
      <c r="Q20" s="79"/>
    </row>
    <row r="21" spans="1:20" x14ac:dyDescent="0.25">
      <c r="I21" s="48" t="s">
        <v>131</v>
      </c>
      <c r="J21" s="51">
        <v>33.051000000000002</v>
      </c>
      <c r="K21" s="51">
        <v>-60.009</v>
      </c>
      <c r="L21" s="51">
        <v>21.181486889999995</v>
      </c>
      <c r="M21" s="51">
        <v>-5.7765131100000033</v>
      </c>
      <c r="N21" s="79"/>
      <c r="O21" s="79"/>
      <c r="P21" s="79"/>
      <c r="Q21" s="79"/>
    </row>
    <row r="22" spans="1:20" x14ac:dyDescent="0.25">
      <c r="I22" s="48" t="s">
        <v>132</v>
      </c>
      <c r="J22" s="51">
        <v>1.8220000000000001</v>
      </c>
      <c r="K22" s="51">
        <v>-49.526000000000003</v>
      </c>
      <c r="L22" s="51">
        <v>12.304000000000002</v>
      </c>
      <c r="M22" s="51">
        <v>-35.4</v>
      </c>
      <c r="N22" s="79"/>
      <c r="O22" s="79"/>
      <c r="P22" s="79"/>
      <c r="Q22" s="79"/>
    </row>
    <row r="23" spans="1:20" x14ac:dyDescent="0.25">
      <c r="I23" s="48" t="s">
        <v>133</v>
      </c>
      <c r="J23" s="51">
        <v>-1.254</v>
      </c>
      <c r="K23" s="51">
        <v>-47.65953356</v>
      </c>
      <c r="L23" s="51">
        <v>25.905533560000002</v>
      </c>
      <c r="M23" s="51">
        <v>-23.007999999999999</v>
      </c>
      <c r="N23" s="79"/>
      <c r="O23" s="79"/>
      <c r="P23" s="79"/>
      <c r="Q23" s="79"/>
    </row>
    <row r="24" spans="1:20" x14ac:dyDescent="0.25">
      <c r="I24" s="48" t="s">
        <v>134</v>
      </c>
      <c r="J24" s="51">
        <v>7.8E-2</v>
      </c>
      <c r="K24" s="51">
        <v>-68.894999999999996</v>
      </c>
      <c r="L24" s="51">
        <v>24.512999999999991</v>
      </c>
      <c r="M24" s="51">
        <f>SUM(J24:L24)</f>
        <v>-44.304000000000002</v>
      </c>
      <c r="N24" s="79"/>
      <c r="O24" s="79"/>
      <c r="P24" s="79"/>
    </row>
    <row r="25" spans="1:20" x14ac:dyDescent="0.25">
      <c r="I25" s="48" t="s">
        <v>135</v>
      </c>
      <c r="J25" s="51">
        <v>-0.22110387000000001</v>
      </c>
      <c r="K25" s="51">
        <v>-71.602366950000004</v>
      </c>
      <c r="L25" s="51">
        <f>M25-K25-J25</f>
        <v>33.918013310000013</v>
      </c>
      <c r="M25" s="51">
        <v>-37.905457509999991</v>
      </c>
      <c r="N25" s="79"/>
      <c r="O25" s="106"/>
      <c r="P25" s="79"/>
    </row>
    <row r="26" spans="1:20" x14ac:dyDescent="0.25">
      <c r="I26" s="48" t="s">
        <v>147</v>
      </c>
      <c r="J26" s="51">
        <v>0.14899916999999974</v>
      </c>
      <c r="K26" s="51">
        <v>-93.797257729999984</v>
      </c>
      <c r="L26" s="51">
        <f>M26-K26-J26</f>
        <v>42.788659199999984</v>
      </c>
      <c r="M26" s="51">
        <v>-50.859599359999997</v>
      </c>
      <c r="O26" s="79"/>
    </row>
    <row r="27" spans="1:20" x14ac:dyDescent="0.25">
      <c r="O27" s="79"/>
    </row>
    <row r="28" spans="1:20" x14ac:dyDescent="0.25">
      <c r="A28" s="330" t="s">
        <v>409</v>
      </c>
      <c r="B28" s="330"/>
      <c r="C28" s="330"/>
      <c r="D28" s="330"/>
      <c r="E28" s="330"/>
      <c r="F28" s="46"/>
      <c r="G28" s="330" t="s">
        <v>410</v>
      </c>
      <c r="H28" s="330"/>
      <c r="I28" s="330"/>
      <c r="J28" s="330"/>
      <c r="K28" s="330"/>
      <c r="L28" s="330"/>
      <c r="M28" s="330"/>
    </row>
    <row r="29" spans="1:20" x14ac:dyDescent="0.25">
      <c r="A29" s="144"/>
      <c r="B29" s="5"/>
      <c r="C29" s="5"/>
      <c r="E29" s="5"/>
      <c r="F29" s="5"/>
      <c r="G29" s="5"/>
      <c r="S29" s="34"/>
      <c r="T29" s="145"/>
    </row>
    <row r="30" spans="1:20" ht="15.75" customHeight="1" x14ac:dyDescent="0.25">
      <c r="A30" s="46" t="s">
        <v>411</v>
      </c>
      <c r="B30" s="4" t="s">
        <v>412</v>
      </c>
      <c r="D30" s="46" t="s">
        <v>411</v>
      </c>
      <c r="E30" s="4" t="s">
        <v>412</v>
      </c>
      <c r="F30" s="144"/>
      <c r="G30" s="326" t="s">
        <v>413</v>
      </c>
      <c r="H30" s="326"/>
      <c r="I30" s="326"/>
      <c r="J30" s="326"/>
      <c r="K30" s="326"/>
      <c r="L30" s="326"/>
      <c r="M30" s="326"/>
      <c r="S30" s="34"/>
      <c r="T30" s="145"/>
    </row>
    <row r="31" spans="1:20" ht="15.75" customHeight="1" x14ac:dyDescent="0.25">
      <c r="A31" s="48">
        <v>1999</v>
      </c>
      <c r="B31" s="150">
        <v>10.99</v>
      </c>
      <c r="C31" s="144"/>
      <c r="D31" s="48">
        <v>2007</v>
      </c>
      <c r="E31" s="150">
        <v>3.89</v>
      </c>
      <c r="F31" s="151"/>
      <c r="G31" s="326" t="s">
        <v>414</v>
      </c>
      <c r="H31" s="326"/>
      <c r="I31" s="326"/>
      <c r="J31" s="326"/>
      <c r="K31" s="326"/>
      <c r="L31" s="326"/>
      <c r="M31" s="326"/>
      <c r="S31" s="34"/>
      <c r="T31" s="145"/>
    </row>
    <row r="32" spans="1:20" x14ac:dyDescent="0.25">
      <c r="A32" s="48">
        <v>2000</v>
      </c>
      <c r="B32" s="150">
        <v>8.99</v>
      </c>
      <c r="C32" s="147"/>
      <c r="D32" s="48" t="s">
        <v>415</v>
      </c>
      <c r="E32" s="150">
        <v>2.89</v>
      </c>
      <c r="F32" s="151"/>
      <c r="G32" s="326" t="s">
        <v>416</v>
      </c>
      <c r="H32" s="326"/>
      <c r="I32" s="326"/>
      <c r="J32" s="326"/>
      <c r="K32" s="326"/>
      <c r="L32" s="326"/>
      <c r="M32" s="326"/>
      <c r="S32" s="34"/>
      <c r="T32" s="145"/>
    </row>
    <row r="33" spans="1:20" x14ac:dyDescent="0.25">
      <c r="A33" s="48">
        <v>2001</v>
      </c>
      <c r="B33" s="150">
        <v>7.49</v>
      </c>
      <c r="C33" s="147"/>
      <c r="D33" s="48">
        <v>2012</v>
      </c>
      <c r="E33" s="150">
        <v>1.89</v>
      </c>
      <c r="F33" s="151"/>
      <c r="G33" s="326" t="s">
        <v>417</v>
      </c>
      <c r="H33" s="326"/>
      <c r="I33" s="326"/>
      <c r="J33" s="326"/>
      <c r="K33" s="326"/>
      <c r="L33" s="326"/>
      <c r="M33" s="326"/>
      <c r="S33" s="34"/>
      <c r="T33" s="145"/>
    </row>
    <row r="34" spans="1:20" ht="15.75" customHeight="1" x14ac:dyDescent="0.25">
      <c r="A34" s="48" t="s">
        <v>418</v>
      </c>
      <c r="B34" s="150">
        <v>7.24</v>
      </c>
      <c r="C34" s="147"/>
      <c r="D34" s="48">
        <v>2013</v>
      </c>
      <c r="E34" s="150">
        <v>0.89</v>
      </c>
      <c r="F34" s="151"/>
      <c r="G34" s="326" t="s">
        <v>419</v>
      </c>
      <c r="H34" s="326"/>
      <c r="I34" s="326"/>
      <c r="J34" s="326"/>
      <c r="K34" s="326"/>
      <c r="L34" s="326"/>
      <c r="M34" s="326"/>
      <c r="S34" s="34"/>
      <c r="T34" s="145"/>
    </row>
    <row r="35" spans="1:20" x14ac:dyDescent="0.25">
      <c r="A35" s="49">
        <v>2004</v>
      </c>
      <c r="B35" s="152">
        <v>7.24</v>
      </c>
      <c r="C35" s="147"/>
      <c r="D35" s="48">
        <v>2014</v>
      </c>
      <c r="E35" s="150">
        <v>0.67</v>
      </c>
      <c r="F35" s="151"/>
      <c r="G35" s="326" t="s">
        <v>420</v>
      </c>
      <c r="H35" s="326"/>
      <c r="I35" s="326"/>
      <c r="J35" s="326"/>
      <c r="K35" s="326"/>
      <c r="L35" s="326"/>
      <c r="M35" s="326"/>
      <c r="S35" s="34"/>
      <c r="T35" s="145"/>
    </row>
    <row r="36" spans="1:20" ht="15.75" customHeight="1" x14ac:dyDescent="0.25">
      <c r="A36" s="49">
        <v>2005</v>
      </c>
      <c r="B36" s="152">
        <v>5.99</v>
      </c>
      <c r="C36" s="31"/>
      <c r="D36" s="49">
        <v>2015</v>
      </c>
      <c r="E36" s="152">
        <v>0.45</v>
      </c>
      <c r="F36" s="151"/>
      <c r="G36" s="326" t="s">
        <v>421</v>
      </c>
      <c r="H36" s="326"/>
      <c r="I36" s="326"/>
      <c r="J36" s="326"/>
      <c r="K36" s="326"/>
      <c r="L36" s="326"/>
      <c r="M36" s="326"/>
      <c r="S36" s="34"/>
      <c r="T36" s="145"/>
    </row>
    <row r="37" spans="1:20" ht="15.75" customHeight="1" x14ac:dyDescent="0.25">
      <c r="A37" s="48">
        <v>2006</v>
      </c>
      <c r="B37" s="150">
        <v>4.8899999999999997</v>
      </c>
      <c r="C37" s="31"/>
      <c r="D37" s="49">
        <v>2016</v>
      </c>
      <c r="E37" s="152" t="s">
        <v>422</v>
      </c>
      <c r="F37" s="153"/>
      <c r="G37" s="326" t="s">
        <v>423</v>
      </c>
      <c r="H37" s="326"/>
      <c r="I37" s="326"/>
      <c r="J37" s="326"/>
      <c r="K37" s="326"/>
      <c r="L37" s="326"/>
      <c r="M37" s="326"/>
      <c r="S37" s="34"/>
      <c r="T37" s="145"/>
    </row>
    <row r="38" spans="1:20" x14ac:dyDescent="0.25">
      <c r="A38" s="49"/>
      <c r="B38" s="152"/>
      <c r="C38" s="31"/>
      <c r="D38" s="49"/>
      <c r="E38" s="152"/>
      <c r="F38" s="153"/>
      <c r="G38" s="326" t="s">
        <v>424</v>
      </c>
      <c r="H38" s="326"/>
      <c r="I38" s="326"/>
      <c r="J38" s="326"/>
      <c r="K38" s="326"/>
      <c r="L38" s="326"/>
      <c r="M38" s="326"/>
      <c r="S38" s="34"/>
      <c r="T38" s="145"/>
    </row>
    <row r="39" spans="1:20" x14ac:dyDescent="0.25">
      <c r="A39" s="49"/>
      <c r="B39" s="153"/>
      <c r="C39" s="31"/>
      <c r="D39" s="31"/>
      <c r="E39" s="31"/>
      <c r="F39" s="31"/>
      <c r="G39" s="326" t="s">
        <v>425</v>
      </c>
      <c r="H39" s="326"/>
      <c r="I39" s="326"/>
      <c r="J39" s="326"/>
      <c r="K39" s="326"/>
      <c r="L39" s="326"/>
      <c r="M39" s="326"/>
      <c r="S39" s="34"/>
      <c r="T39" s="145"/>
    </row>
    <row r="40" spans="1:20" x14ac:dyDescent="0.25">
      <c r="A40" s="43"/>
      <c r="B40" s="149"/>
      <c r="G40" s="326" t="s">
        <v>426</v>
      </c>
      <c r="H40" s="326"/>
      <c r="I40" s="326"/>
      <c r="J40" s="326"/>
      <c r="K40" s="326"/>
      <c r="L40" s="326"/>
      <c r="M40" s="326"/>
      <c r="S40" s="34"/>
      <c r="T40" s="145"/>
    </row>
    <row r="41" spans="1:20" x14ac:dyDescent="0.25">
      <c r="A41" s="43"/>
      <c r="B41" s="43"/>
      <c r="E41" s="5"/>
      <c r="F41" s="5"/>
      <c r="G41" s="5"/>
      <c r="H41" s="5"/>
      <c r="I41" s="5"/>
      <c r="J41" s="5"/>
      <c r="K41" s="5"/>
      <c r="L41" s="5"/>
      <c r="M41" s="5"/>
      <c r="S41" s="34"/>
      <c r="T41" s="145"/>
    </row>
    <row r="42" spans="1:20" ht="15.75" customHeight="1" x14ac:dyDescent="0.25">
      <c r="A42" s="43"/>
      <c r="B42" s="43"/>
      <c r="E42" s="31"/>
      <c r="F42" s="31"/>
      <c r="G42" s="31"/>
      <c r="H42" s="31"/>
      <c r="I42" s="31"/>
      <c r="J42" s="31"/>
      <c r="K42" s="31"/>
      <c r="L42" s="31"/>
      <c r="M42" s="31"/>
      <c r="S42" s="34"/>
      <c r="T42" s="145"/>
    </row>
    <row r="43" spans="1:20" x14ac:dyDescent="0.25">
      <c r="E43" s="31"/>
      <c r="F43" s="31"/>
      <c r="G43" s="31"/>
      <c r="H43" s="31"/>
      <c r="I43" s="31"/>
      <c r="J43" s="31"/>
      <c r="K43" s="31"/>
      <c r="L43" s="31"/>
      <c r="M43" s="31"/>
      <c r="S43" s="34"/>
      <c r="T43" s="145"/>
    </row>
    <row r="44" spans="1:20" x14ac:dyDescent="0.25">
      <c r="S44" s="34"/>
    </row>
  </sheetData>
  <mergeCells count="16">
    <mergeCell ref="G30:M30"/>
    <mergeCell ref="A1:M1"/>
    <mergeCell ref="A3:M3"/>
    <mergeCell ref="K5:K6"/>
    <mergeCell ref="A28:E28"/>
    <mergeCell ref="G28:M28"/>
    <mergeCell ref="G37:M37"/>
    <mergeCell ref="G38:M38"/>
    <mergeCell ref="G39:M39"/>
    <mergeCell ref="G40:M40"/>
    <mergeCell ref="G31:M31"/>
    <mergeCell ref="G32:M32"/>
    <mergeCell ref="G33:M33"/>
    <mergeCell ref="G34:M34"/>
    <mergeCell ref="G35:M35"/>
    <mergeCell ref="G36:M36"/>
  </mergeCells>
  <pageMargins left="0.45" right="0.45" top="0.5" bottom="0.5" header="0.3" footer="0.3"/>
  <pageSetup scale="78"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254ED-EE16-48BA-AF4D-6AF67FE6CED9}">
  <sheetPr>
    <pageSetUpPr fitToPage="1"/>
  </sheetPr>
  <dimension ref="A1:R46"/>
  <sheetViews>
    <sheetView zoomScaleNormal="100" workbookViewId="0">
      <selection sqref="A1:O1"/>
    </sheetView>
  </sheetViews>
  <sheetFormatPr defaultRowHeight="15.75" x14ac:dyDescent="0.25"/>
  <cols>
    <col min="1" max="1" width="23.25" customWidth="1"/>
    <col min="2" max="2" width="2.125" customWidth="1"/>
    <col min="3" max="14" width="8.75" customWidth="1"/>
    <col min="15" max="15" width="9.625" customWidth="1"/>
  </cols>
  <sheetData>
    <row r="1" spans="1:18" s="1" customFormat="1" ht="26.25" x14ac:dyDescent="0.4">
      <c r="A1" s="327" t="s">
        <v>283</v>
      </c>
      <c r="B1" s="327"/>
      <c r="C1" s="327"/>
      <c r="D1" s="327"/>
      <c r="E1" s="327"/>
      <c r="F1" s="327"/>
      <c r="G1" s="327"/>
      <c r="H1" s="327"/>
      <c r="I1" s="327"/>
      <c r="J1" s="327"/>
      <c r="K1" s="327"/>
      <c r="L1" s="327"/>
      <c r="M1" s="327"/>
      <c r="N1" s="327"/>
      <c r="O1" s="327"/>
    </row>
    <row r="2" spans="1:18" ht="4.5" customHeight="1" x14ac:dyDescent="0.25">
      <c r="A2" s="2"/>
      <c r="B2" s="2"/>
      <c r="C2" s="2"/>
      <c r="D2" s="2"/>
      <c r="E2" s="2"/>
      <c r="F2" s="2"/>
      <c r="G2" s="2"/>
      <c r="H2" s="2"/>
      <c r="I2" s="2"/>
      <c r="J2" s="2"/>
    </row>
    <row r="3" spans="1:18" ht="18.75" customHeight="1" x14ac:dyDescent="0.3">
      <c r="A3" s="328" t="s">
        <v>146</v>
      </c>
      <c r="B3" s="328"/>
      <c r="C3" s="328"/>
      <c r="D3" s="328"/>
      <c r="E3" s="328"/>
      <c r="F3" s="328"/>
      <c r="G3" s="328"/>
      <c r="H3" s="328"/>
      <c r="I3" s="328"/>
      <c r="J3" s="328"/>
      <c r="K3" s="328"/>
      <c r="L3" s="328"/>
      <c r="M3" s="328"/>
      <c r="N3" s="328"/>
      <c r="O3" s="328"/>
    </row>
    <row r="5" spans="1:18" x14ac:dyDescent="0.25">
      <c r="A5" s="8"/>
      <c r="B5" s="9"/>
      <c r="C5" s="10" t="s">
        <v>56</v>
      </c>
      <c r="D5" s="10" t="s">
        <v>57</v>
      </c>
      <c r="E5" s="10" t="s">
        <v>58</v>
      </c>
      <c r="F5" s="10" t="s">
        <v>59</v>
      </c>
      <c r="G5" s="10" t="s">
        <v>60</v>
      </c>
      <c r="H5" s="10" t="s">
        <v>61</v>
      </c>
      <c r="I5" s="10" t="s">
        <v>62</v>
      </c>
      <c r="J5" s="10" t="s">
        <v>63</v>
      </c>
      <c r="K5" s="10" t="s">
        <v>64</v>
      </c>
      <c r="L5" s="10" t="s">
        <v>65</v>
      </c>
      <c r="M5" s="10" t="s">
        <v>66</v>
      </c>
      <c r="N5" s="10" t="s">
        <v>67</v>
      </c>
      <c r="O5" s="11" t="s">
        <v>68</v>
      </c>
    </row>
    <row r="6" spans="1:18" x14ac:dyDescent="0.25">
      <c r="A6" s="8"/>
      <c r="B6" s="9"/>
      <c r="C6" s="12"/>
      <c r="D6" s="12"/>
      <c r="E6" s="12"/>
      <c r="F6" s="12"/>
      <c r="G6" s="12"/>
      <c r="H6" s="12"/>
      <c r="I6" s="12"/>
      <c r="J6" s="12"/>
      <c r="K6" s="12"/>
      <c r="L6" s="12"/>
      <c r="M6" s="12"/>
      <c r="N6" s="12"/>
      <c r="O6" s="13"/>
    </row>
    <row r="7" spans="1:18" ht="15.75" customHeight="1" x14ac:dyDescent="0.25">
      <c r="A7" s="14" t="s">
        <v>284</v>
      </c>
      <c r="B7" s="15"/>
      <c r="C7" s="16">
        <v>234.43331173999997</v>
      </c>
      <c r="D7" s="16">
        <v>258.54936216999999</v>
      </c>
      <c r="E7" s="16">
        <v>236.78531078</v>
      </c>
      <c r="F7" s="16">
        <v>230.84428892</v>
      </c>
      <c r="G7" s="16">
        <v>253.11401749000001</v>
      </c>
      <c r="H7" s="16">
        <v>208.45035416000002</v>
      </c>
      <c r="I7" s="16">
        <v>223.02194144999999</v>
      </c>
      <c r="J7" s="16">
        <v>197.03957284999998</v>
      </c>
      <c r="K7" s="16">
        <v>239.69624985000002</v>
      </c>
      <c r="L7" s="16">
        <v>247.15432157000004</v>
      </c>
      <c r="M7" s="16">
        <v>301.07519197999994</v>
      </c>
      <c r="N7" s="16">
        <v>253.22059011999994</v>
      </c>
      <c r="O7" s="16">
        <v>2883.3845130799996</v>
      </c>
    </row>
    <row r="8" spans="1:18" x14ac:dyDescent="0.25">
      <c r="A8" s="17"/>
      <c r="B8" s="9"/>
      <c r="C8" s="18"/>
      <c r="D8" s="18"/>
      <c r="E8" s="18"/>
      <c r="F8" s="18"/>
      <c r="G8" s="18"/>
      <c r="H8" s="18"/>
      <c r="I8" s="18"/>
      <c r="J8" s="18"/>
      <c r="K8" s="18"/>
      <c r="L8" s="18"/>
      <c r="M8" s="18"/>
      <c r="N8" s="18"/>
      <c r="O8" s="18"/>
    </row>
    <row r="9" spans="1:18" x14ac:dyDescent="0.25">
      <c r="A9" s="374" t="s">
        <v>285</v>
      </c>
      <c r="B9" s="374"/>
      <c r="C9" s="16">
        <v>147.50620077999997</v>
      </c>
      <c r="D9" s="16">
        <v>171.86247331000001</v>
      </c>
      <c r="E9" s="16">
        <v>142.27547778999997</v>
      </c>
      <c r="F9" s="16">
        <v>134.62951616999999</v>
      </c>
      <c r="G9" s="16">
        <v>172.28563141999999</v>
      </c>
      <c r="H9" s="16">
        <v>134.23095713000001</v>
      </c>
      <c r="I9" s="16">
        <v>135.64220550000002</v>
      </c>
      <c r="J9" s="16">
        <v>132.86205761000002</v>
      </c>
      <c r="K9" s="16">
        <v>123.09874965999998</v>
      </c>
      <c r="L9" s="16">
        <v>148.77802586000001</v>
      </c>
      <c r="M9" s="16">
        <v>166.93453486999999</v>
      </c>
      <c r="N9" s="16">
        <v>136.86403890999998</v>
      </c>
      <c r="O9" s="16">
        <v>1746.9698690099999</v>
      </c>
      <c r="R9" s="34"/>
    </row>
    <row r="10" spans="1:18" x14ac:dyDescent="0.25">
      <c r="A10" s="19"/>
      <c r="B10" s="9"/>
      <c r="C10" s="20"/>
      <c r="D10" s="20"/>
      <c r="E10" s="20"/>
      <c r="F10" s="20"/>
      <c r="G10" s="20"/>
      <c r="H10" s="20"/>
      <c r="I10" s="20"/>
      <c r="J10" s="20"/>
      <c r="K10" s="20"/>
      <c r="L10" s="20"/>
      <c r="M10" s="20"/>
      <c r="N10" s="20"/>
      <c r="O10" s="20"/>
    </row>
    <row r="11" spans="1:18" x14ac:dyDescent="0.25">
      <c r="A11" s="19" t="s">
        <v>286</v>
      </c>
      <c r="B11" s="9"/>
      <c r="C11" s="20">
        <v>1.9847466600000001</v>
      </c>
      <c r="D11" s="20">
        <v>23.661953220000001</v>
      </c>
      <c r="E11" s="20">
        <v>5.2086297500000001</v>
      </c>
      <c r="F11" s="20">
        <v>3.0134830000000004</v>
      </c>
      <c r="G11" s="20">
        <v>23.443302050000003</v>
      </c>
      <c r="H11" s="20">
        <v>8.2724658099999999</v>
      </c>
      <c r="I11" s="20">
        <v>2.3091793199999997</v>
      </c>
      <c r="J11" s="20">
        <v>22.721732530000001</v>
      </c>
      <c r="K11" s="20">
        <v>9.4363382500000004</v>
      </c>
      <c r="L11" s="20">
        <v>2.4164110399999998</v>
      </c>
      <c r="M11" s="20">
        <v>27.329239319999999</v>
      </c>
      <c r="N11" s="20">
        <v>6.2978012999999997</v>
      </c>
      <c r="O11" s="20">
        <v>136.09528225000003</v>
      </c>
    </row>
    <row r="12" spans="1:18" x14ac:dyDescent="0.25">
      <c r="A12" s="82" t="s">
        <v>287</v>
      </c>
      <c r="B12" s="9"/>
      <c r="C12" s="20">
        <v>1.56681648</v>
      </c>
      <c r="D12" s="20">
        <v>1.23313432</v>
      </c>
      <c r="E12" s="20">
        <v>1.2319112999999999</v>
      </c>
      <c r="F12" s="20">
        <v>1.2450249899999999</v>
      </c>
      <c r="G12" s="20">
        <v>1.21762539</v>
      </c>
      <c r="H12" s="20">
        <v>1.2685470999999999</v>
      </c>
      <c r="I12" s="20">
        <v>1.2957008999999997</v>
      </c>
      <c r="J12" s="20">
        <v>1.1446541299999999</v>
      </c>
      <c r="K12" s="20">
        <v>1.1977680500000001</v>
      </c>
      <c r="L12" s="20">
        <v>1.4342686899999999</v>
      </c>
      <c r="M12" s="20">
        <v>1.2880928999999999</v>
      </c>
      <c r="N12" s="20">
        <v>1.3010970400000001</v>
      </c>
      <c r="O12" s="20">
        <v>15.42464129</v>
      </c>
    </row>
    <row r="13" spans="1:18" x14ac:dyDescent="0.25">
      <c r="A13" s="82" t="s">
        <v>288</v>
      </c>
      <c r="B13" s="9"/>
      <c r="C13" s="20">
        <v>84.072624069999989</v>
      </c>
      <c r="D13" s="20">
        <v>86.56584359</v>
      </c>
      <c r="E13" s="20">
        <v>79.218142420000007</v>
      </c>
      <c r="F13" s="20">
        <v>87.558995569999993</v>
      </c>
      <c r="G13" s="20">
        <v>82.361546180000005</v>
      </c>
      <c r="H13" s="20">
        <v>77.701639389999997</v>
      </c>
      <c r="I13" s="20">
        <v>83.505677500000004</v>
      </c>
      <c r="J13" s="20">
        <v>81.91330576</v>
      </c>
      <c r="K13" s="20">
        <v>65.031264069999992</v>
      </c>
      <c r="L13" s="20">
        <v>73.145023530000003</v>
      </c>
      <c r="M13" s="20">
        <v>74.073463819999986</v>
      </c>
      <c r="N13" s="20">
        <v>74.597148499999989</v>
      </c>
      <c r="O13" s="20">
        <v>949.74467440000001</v>
      </c>
    </row>
    <row r="14" spans="1:18" x14ac:dyDescent="0.25">
      <c r="A14" s="82" t="s">
        <v>289</v>
      </c>
      <c r="B14" s="9"/>
      <c r="C14" s="20">
        <v>12.082733970000001</v>
      </c>
      <c r="D14" s="20">
        <v>13.059445820000001</v>
      </c>
      <c r="E14" s="20">
        <v>12.51917121</v>
      </c>
      <c r="F14" s="20">
        <v>12.7887719</v>
      </c>
      <c r="G14" s="20">
        <v>11.825932249999999</v>
      </c>
      <c r="H14" s="20">
        <v>13.162486050000002</v>
      </c>
      <c r="I14" s="20">
        <v>12.390316259999999</v>
      </c>
      <c r="J14" s="20">
        <v>12.198642970000002</v>
      </c>
      <c r="K14" s="20">
        <v>11.378842460000001</v>
      </c>
      <c r="L14" s="20">
        <v>11.12130683</v>
      </c>
      <c r="M14" s="20">
        <v>11.65156082</v>
      </c>
      <c r="N14" s="20">
        <v>12.1258792</v>
      </c>
      <c r="O14" s="20">
        <v>146.30508973999997</v>
      </c>
    </row>
    <row r="15" spans="1:18" x14ac:dyDescent="0.25">
      <c r="A15" s="82" t="s">
        <v>290</v>
      </c>
      <c r="B15" s="9"/>
      <c r="C15" s="20">
        <v>47.798729600000001</v>
      </c>
      <c r="D15" s="20">
        <v>47.341546360000002</v>
      </c>
      <c r="E15" s="20">
        <v>44.097073109999997</v>
      </c>
      <c r="F15" s="20">
        <v>30.022690710000003</v>
      </c>
      <c r="G15" s="20">
        <v>53.436675549999997</v>
      </c>
      <c r="H15" s="20">
        <v>33.825468430000001</v>
      </c>
      <c r="I15" s="20">
        <v>36.140581519999998</v>
      </c>
      <c r="J15" s="20">
        <v>14.883024720000002</v>
      </c>
      <c r="K15" s="20">
        <v>36.054076329999994</v>
      </c>
      <c r="L15" s="20">
        <v>60.660466770000006</v>
      </c>
      <c r="M15" s="20">
        <v>52.59182801</v>
      </c>
      <c r="N15" s="20">
        <v>42.541460110000003</v>
      </c>
      <c r="O15" s="20">
        <v>499.39362122</v>
      </c>
    </row>
    <row r="16" spans="1:18" x14ac:dyDescent="0.25">
      <c r="A16" s="82" t="s">
        <v>291</v>
      </c>
      <c r="B16" s="9"/>
      <c r="C16" s="20">
        <v>5.5000000000000003E-4</v>
      </c>
      <c r="D16" s="20">
        <v>5.5000000000000003E-4</v>
      </c>
      <c r="E16" s="20">
        <v>5.5000000000000003E-4</v>
      </c>
      <c r="F16" s="20">
        <v>5.5000000000000003E-4</v>
      </c>
      <c r="G16" s="20">
        <v>5.5000000000000003E-4</v>
      </c>
      <c r="H16" s="20">
        <v>3.5035000000000003E-4</v>
      </c>
      <c r="I16" s="20">
        <v>7.5000000000000002E-4</v>
      </c>
      <c r="J16" s="20">
        <v>6.9749999999999999E-4</v>
      </c>
      <c r="K16" s="20">
        <v>4.6050000000000003E-4</v>
      </c>
      <c r="L16" s="20">
        <v>5.4900000000000001E-4</v>
      </c>
      <c r="M16" s="20">
        <v>3.5E-4</v>
      </c>
      <c r="N16" s="20">
        <v>6.5276000000000006E-4</v>
      </c>
      <c r="O16" s="20">
        <v>6.5601100000000009E-3</v>
      </c>
    </row>
    <row r="17" spans="1:17" x14ac:dyDescent="0.25">
      <c r="A17" s="17"/>
      <c r="B17" s="9"/>
      <c r="C17" s="20"/>
      <c r="D17" s="20"/>
      <c r="E17" s="20"/>
      <c r="F17" s="20"/>
      <c r="G17" s="20"/>
      <c r="H17" s="20"/>
      <c r="I17" s="20"/>
      <c r="J17" s="20"/>
      <c r="K17" s="20"/>
      <c r="L17" s="20"/>
      <c r="M17" s="20"/>
      <c r="N17" s="20"/>
      <c r="O17" s="20"/>
    </row>
    <row r="18" spans="1:17" x14ac:dyDescent="0.25">
      <c r="A18" s="374" t="s">
        <v>292</v>
      </c>
      <c r="B18" s="374"/>
      <c r="C18" s="16">
        <v>83.572962439999998</v>
      </c>
      <c r="D18" s="16">
        <v>94.368889460000005</v>
      </c>
      <c r="E18" s="16">
        <v>87.443335210000015</v>
      </c>
      <c r="F18" s="16">
        <v>97.134352750000005</v>
      </c>
      <c r="G18" s="16">
        <v>82.714772230000008</v>
      </c>
      <c r="H18" s="16">
        <v>73.249660280000001</v>
      </c>
      <c r="I18" s="16">
        <v>88.052864459999995</v>
      </c>
      <c r="J18" s="16">
        <v>64.805591879999994</v>
      </c>
      <c r="K18" s="16">
        <v>111.28490248000001</v>
      </c>
      <c r="L18" s="16">
        <v>94.605711429999999</v>
      </c>
      <c r="M18" s="16">
        <v>135.17305018999997</v>
      </c>
      <c r="N18" s="16">
        <v>114.16866408</v>
      </c>
      <c r="O18" s="16">
        <v>1126.5747568900001</v>
      </c>
    </row>
    <row r="19" spans="1:17" x14ac:dyDescent="0.25">
      <c r="A19" s="25"/>
      <c r="B19" s="9"/>
      <c r="C19" s="18"/>
      <c r="D19" s="18"/>
      <c r="E19" s="18"/>
      <c r="F19" s="18"/>
      <c r="G19" s="18"/>
      <c r="H19" s="18"/>
      <c r="I19" s="18"/>
      <c r="J19" s="18"/>
      <c r="K19" s="18"/>
      <c r="L19" s="18"/>
      <c r="M19" s="18"/>
      <c r="N19" s="18"/>
      <c r="O19" s="18"/>
    </row>
    <row r="20" spans="1:17" x14ac:dyDescent="0.25">
      <c r="A20" s="82" t="s">
        <v>293</v>
      </c>
      <c r="B20" s="9"/>
      <c r="C20" s="20">
        <v>3.1095978500000001</v>
      </c>
      <c r="D20" s="20">
        <v>3.0029218200000001</v>
      </c>
      <c r="E20" s="20">
        <v>3.08148439</v>
      </c>
      <c r="F20" s="20">
        <v>2.74927016</v>
      </c>
      <c r="G20" s="20">
        <v>2.8231642599999995</v>
      </c>
      <c r="H20" s="20">
        <v>2.5036450599999998</v>
      </c>
      <c r="I20" s="20">
        <v>2.1860907599999995</v>
      </c>
      <c r="J20" s="20">
        <v>2.4472043999999999</v>
      </c>
      <c r="K20" s="20">
        <v>2.4691021000000002</v>
      </c>
      <c r="L20" s="20">
        <v>2.7335542400000006</v>
      </c>
      <c r="M20" s="20">
        <v>3.0105408800000002</v>
      </c>
      <c r="N20" s="20">
        <v>2.84584072</v>
      </c>
      <c r="O20" s="20">
        <v>32.962416640000001</v>
      </c>
    </row>
    <row r="21" spans="1:17" x14ac:dyDescent="0.25">
      <c r="A21" s="82" t="s">
        <v>294</v>
      </c>
      <c r="B21" s="9"/>
      <c r="C21" s="20">
        <v>13.79214322</v>
      </c>
      <c r="D21" s="20">
        <v>1.89916851</v>
      </c>
      <c r="E21" s="20">
        <v>17.04867552</v>
      </c>
      <c r="F21" s="20">
        <v>9.1105418399999998</v>
      </c>
      <c r="G21" s="20">
        <v>11.4167959</v>
      </c>
      <c r="H21" s="20">
        <v>1.1811518799999998</v>
      </c>
      <c r="I21" s="20">
        <v>25.414729019999999</v>
      </c>
      <c r="J21" s="20">
        <v>0.65356068999999994</v>
      </c>
      <c r="K21" s="20">
        <v>33.762359310000001</v>
      </c>
      <c r="L21" s="20">
        <v>27.82468699</v>
      </c>
      <c r="M21" s="20">
        <v>13.952573729999999</v>
      </c>
      <c r="N21" s="20">
        <v>0</v>
      </c>
      <c r="O21" s="20">
        <v>156.05638661</v>
      </c>
    </row>
    <row r="22" spans="1:17" x14ac:dyDescent="0.25">
      <c r="A22" s="82" t="s">
        <v>295</v>
      </c>
      <c r="B22" s="9"/>
      <c r="C22" s="20">
        <v>3.3116817900000002</v>
      </c>
      <c r="D22" s="20">
        <v>16.559785349999999</v>
      </c>
      <c r="E22" s="20">
        <v>7.6807931100000006</v>
      </c>
      <c r="F22" s="20">
        <v>10.686777340000001</v>
      </c>
      <c r="G22" s="20">
        <v>6.3497239600000004</v>
      </c>
      <c r="H22" s="20">
        <v>5.2960793300000004</v>
      </c>
      <c r="I22" s="20">
        <v>6.1487745</v>
      </c>
      <c r="J22" s="20">
        <v>6.3489011900000003</v>
      </c>
      <c r="K22" s="20">
        <v>5.7492845900000003</v>
      </c>
      <c r="L22" s="20">
        <v>4.0752627200000004</v>
      </c>
      <c r="M22" s="20">
        <v>6.3940382800000011</v>
      </c>
      <c r="N22" s="20">
        <v>12.14163314</v>
      </c>
      <c r="O22" s="20">
        <v>90.742735299999993</v>
      </c>
    </row>
    <row r="23" spans="1:17" x14ac:dyDescent="0.25">
      <c r="A23" s="82" t="s">
        <v>296</v>
      </c>
      <c r="B23" s="9"/>
      <c r="C23" s="20">
        <v>0.43025999999999998</v>
      </c>
      <c r="D23" s="20">
        <v>7.3969104999999997</v>
      </c>
      <c r="E23" s="20">
        <v>1.53294</v>
      </c>
      <c r="F23" s="20">
        <v>2.5579200000000002</v>
      </c>
      <c r="G23" s="20">
        <v>0.99926999999999999</v>
      </c>
      <c r="H23" s="20">
        <v>0.71238000000000001</v>
      </c>
      <c r="I23" s="20">
        <v>0.87866999999999995</v>
      </c>
      <c r="J23" s="20">
        <v>0.90254999999999996</v>
      </c>
      <c r="K23" s="20">
        <v>0.39699000000000001</v>
      </c>
      <c r="L23" s="20">
        <v>0.75029999999999997</v>
      </c>
      <c r="M23" s="20">
        <v>0.80126999999999993</v>
      </c>
      <c r="N23" s="20">
        <v>3.1511399999999998</v>
      </c>
      <c r="O23" s="20">
        <v>20.510600499999995</v>
      </c>
    </row>
    <row r="24" spans="1:17" x14ac:dyDescent="0.25">
      <c r="A24" s="82" t="s">
        <v>297</v>
      </c>
      <c r="B24" s="9"/>
      <c r="C24" s="20">
        <v>69.757493780000004</v>
      </c>
      <c r="D24" s="20">
        <v>38.723207110000004</v>
      </c>
      <c r="E24" s="20">
        <v>83.405733480000009</v>
      </c>
      <c r="F24" s="20">
        <v>71.852290650000015</v>
      </c>
      <c r="G24" s="20">
        <v>60.711611359999999</v>
      </c>
      <c r="H24" s="20">
        <v>62.622588929999999</v>
      </c>
      <c r="I24" s="20">
        <v>53.322343030000006</v>
      </c>
      <c r="J24" s="20">
        <v>54.002966899999997</v>
      </c>
      <c r="K24" s="20">
        <v>68.36693606</v>
      </c>
      <c r="L24" s="20">
        <v>55.407895880000005</v>
      </c>
      <c r="M24" s="20">
        <v>100.53670551999998</v>
      </c>
      <c r="N24" s="20">
        <v>110.59540514</v>
      </c>
      <c r="O24" s="20">
        <v>829.30517783999994</v>
      </c>
    </row>
    <row r="25" spans="1:17" x14ac:dyDescent="0.25">
      <c r="A25" s="82" t="s">
        <v>298</v>
      </c>
      <c r="B25" s="9"/>
      <c r="C25" s="20">
        <v>-6.8282142000000006</v>
      </c>
      <c r="D25" s="20">
        <v>26.786896169999999</v>
      </c>
      <c r="E25" s="20">
        <v>-25.306291289999997</v>
      </c>
      <c r="F25" s="20">
        <v>0.17755276</v>
      </c>
      <c r="G25" s="20">
        <v>0.41420675000000001</v>
      </c>
      <c r="H25" s="20">
        <v>0.93381508000000002</v>
      </c>
      <c r="I25" s="20">
        <v>0.10225714999999999</v>
      </c>
      <c r="J25" s="20">
        <v>0.4504087</v>
      </c>
      <c r="K25" s="20">
        <v>0.5402304200000001</v>
      </c>
      <c r="L25" s="20">
        <v>3.8140116000000002</v>
      </c>
      <c r="M25" s="20">
        <v>10.477921779999999</v>
      </c>
      <c r="N25" s="20">
        <v>-14.565354919999999</v>
      </c>
      <c r="O25" s="20">
        <v>-3.002559999999999</v>
      </c>
    </row>
    <row r="26" spans="1:17" x14ac:dyDescent="0.25">
      <c r="A26" s="17"/>
      <c r="B26" s="9"/>
      <c r="C26" s="20"/>
      <c r="D26" s="20"/>
      <c r="E26" s="20"/>
      <c r="F26" s="20"/>
      <c r="G26" s="20"/>
      <c r="H26" s="20"/>
      <c r="I26" s="20"/>
      <c r="J26" s="20"/>
      <c r="K26" s="20"/>
      <c r="L26" s="20"/>
      <c r="M26" s="20"/>
      <c r="N26" s="20"/>
      <c r="O26" s="20"/>
    </row>
    <row r="27" spans="1:17" x14ac:dyDescent="0.25">
      <c r="A27" s="374" t="s">
        <v>299</v>
      </c>
      <c r="B27" s="374"/>
      <c r="C27" s="16">
        <v>3.3541485200000003</v>
      </c>
      <c r="D27" s="16">
        <v>-7.6820006000000003</v>
      </c>
      <c r="E27" s="16">
        <v>7.0664977799999997</v>
      </c>
      <c r="F27" s="16">
        <v>-0.91957999999999995</v>
      </c>
      <c r="G27" s="16">
        <v>-1.88638616</v>
      </c>
      <c r="H27" s="16">
        <v>0.96973674999999993</v>
      </c>
      <c r="I27" s="16">
        <v>-0.67312851000000007</v>
      </c>
      <c r="J27" s="16">
        <v>-0.62807663999999985</v>
      </c>
      <c r="K27" s="16">
        <v>5.3125977100000004</v>
      </c>
      <c r="L27" s="16">
        <v>3.7705842799999996</v>
      </c>
      <c r="M27" s="16">
        <v>-1.0323930800000001</v>
      </c>
      <c r="N27" s="16">
        <v>2.18788713</v>
      </c>
      <c r="O27" s="16">
        <v>9.8398871799999998</v>
      </c>
    </row>
    <row r="28" spans="1:17" x14ac:dyDescent="0.25">
      <c r="A28" s="25"/>
      <c r="B28" s="9"/>
      <c r="C28" s="18"/>
      <c r="D28" s="18"/>
      <c r="E28" s="18"/>
      <c r="F28" s="18"/>
      <c r="G28" s="18"/>
      <c r="H28" s="18"/>
      <c r="I28" s="18"/>
      <c r="J28" s="18"/>
      <c r="K28" s="18"/>
      <c r="L28" s="18"/>
      <c r="M28" s="18"/>
      <c r="N28" s="18"/>
      <c r="O28" s="18"/>
    </row>
    <row r="29" spans="1:17" x14ac:dyDescent="0.25">
      <c r="A29" s="82" t="s">
        <v>300</v>
      </c>
      <c r="B29" s="9"/>
      <c r="C29" s="20">
        <v>2.4738577400000006</v>
      </c>
      <c r="D29" s="20">
        <v>-8.2374152299999999</v>
      </c>
      <c r="E29" s="20">
        <v>6.4827399100000003</v>
      </c>
      <c r="F29" s="20">
        <v>-1.3592152</v>
      </c>
      <c r="G29" s="20">
        <v>-2.4550829100000002</v>
      </c>
      <c r="H29" s="20">
        <v>0.30717521999999997</v>
      </c>
      <c r="I29" s="20">
        <v>-1.3605682400000001</v>
      </c>
      <c r="J29" s="20">
        <v>-1.18237116</v>
      </c>
      <c r="K29" s="20">
        <v>4.6967414400000003</v>
      </c>
      <c r="L29" s="20">
        <v>3.2038010399999997</v>
      </c>
      <c r="M29" s="20">
        <v>-1.93753854</v>
      </c>
      <c r="N29" s="20">
        <v>0.58404618000000008</v>
      </c>
      <c r="O29" s="20">
        <v>1.2161702500000005</v>
      </c>
      <c r="P29" s="20"/>
      <c r="Q29" s="20"/>
    </row>
    <row r="30" spans="1:17" x14ac:dyDescent="0.25">
      <c r="A30" s="82" t="s">
        <v>301</v>
      </c>
      <c r="B30" s="9"/>
      <c r="C30" s="20">
        <v>0.67693340000000002</v>
      </c>
      <c r="D30" s="20">
        <v>0.28670186000000003</v>
      </c>
      <c r="E30" s="20">
        <v>0.30154285999999997</v>
      </c>
      <c r="F30" s="20">
        <v>0.39547587000000001</v>
      </c>
      <c r="G30" s="20">
        <v>0.29753468999999994</v>
      </c>
      <c r="H30" s="20">
        <v>0.28988019999999998</v>
      </c>
      <c r="I30" s="20">
        <v>0.7197394399999999</v>
      </c>
      <c r="J30" s="20">
        <v>0.30987914</v>
      </c>
      <c r="K30" s="20">
        <v>0.34815377999999997</v>
      </c>
      <c r="L30" s="20">
        <v>0.56903873999999999</v>
      </c>
      <c r="M30" s="20">
        <v>0.64205979999999996</v>
      </c>
      <c r="N30" s="20">
        <v>1.2295856699999999</v>
      </c>
      <c r="O30" s="20">
        <v>6.0665254499999994</v>
      </c>
    </row>
    <row r="31" spans="1:17" x14ac:dyDescent="0.25">
      <c r="A31" s="82" t="s">
        <v>302</v>
      </c>
      <c r="B31" s="9"/>
      <c r="C31" s="20">
        <v>0.20335738</v>
      </c>
      <c r="D31" s="20">
        <v>0.26871277000000005</v>
      </c>
      <c r="E31" s="20">
        <v>0.28221500999999999</v>
      </c>
      <c r="F31" s="20">
        <v>4.4159330000000004E-2</v>
      </c>
      <c r="G31" s="20">
        <v>0.27116205999999998</v>
      </c>
      <c r="H31" s="20">
        <v>0.37268132999999998</v>
      </c>
      <c r="I31" s="20">
        <v>-3.2299709999999995E-2</v>
      </c>
      <c r="J31" s="20">
        <v>0.24441537999999999</v>
      </c>
      <c r="K31" s="20">
        <v>0.26770249000000002</v>
      </c>
      <c r="L31" s="20">
        <v>-2.2555000000000001E-3</v>
      </c>
      <c r="M31" s="20">
        <v>0.26308565999999994</v>
      </c>
      <c r="N31" s="20">
        <v>0.37425528000000002</v>
      </c>
      <c r="O31" s="20">
        <v>2.5571914799999997</v>
      </c>
    </row>
    <row r="32" spans="1:17" x14ac:dyDescent="0.25">
      <c r="A32" s="82"/>
      <c r="B32" s="9"/>
      <c r="C32" s="20"/>
      <c r="D32" s="20"/>
      <c r="E32" s="20"/>
      <c r="F32" s="20"/>
      <c r="G32" s="20"/>
      <c r="H32" s="20"/>
      <c r="I32" s="20"/>
      <c r="J32" s="20"/>
      <c r="K32" s="20"/>
      <c r="L32" s="20"/>
      <c r="M32" s="20"/>
      <c r="N32" s="20"/>
      <c r="O32" s="20"/>
    </row>
    <row r="33" spans="1:16" x14ac:dyDescent="0.25">
      <c r="A33" s="82"/>
      <c r="B33" s="9"/>
      <c r="C33" s="20"/>
      <c r="D33" s="20"/>
      <c r="E33" s="20"/>
      <c r="F33" s="20"/>
      <c r="G33" s="20"/>
      <c r="H33" s="20"/>
      <c r="I33" s="20"/>
      <c r="J33" s="20"/>
      <c r="K33" s="20"/>
      <c r="L33" s="20"/>
      <c r="M33" s="20"/>
      <c r="N33" s="20"/>
      <c r="O33" s="20"/>
    </row>
    <row r="34" spans="1:16" x14ac:dyDescent="0.25">
      <c r="A34" s="82"/>
      <c r="B34" s="9"/>
      <c r="C34" s="20"/>
      <c r="D34" s="20"/>
      <c r="E34" s="20"/>
      <c r="F34" s="20"/>
      <c r="G34" s="20"/>
      <c r="H34" s="20"/>
      <c r="I34" s="20"/>
      <c r="J34" s="20"/>
      <c r="K34" s="20"/>
      <c r="L34" s="20"/>
      <c r="M34" s="20"/>
      <c r="N34" s="20"/>
      <c r="O34" s="20"/>
    </row>
    <row r="35" spans="1:16" x14ac:dyDescent="0.25">
      <c r="A35" s="82"/>
      <c r="B35" s="9"/>
      <c r="C35" s="20"/>
      <c r="D35" s="20"/>
      <c r="E35" s="20"/>
      <c r="F35" s="20"/>
      <c r="G35" s="20"/>
      <c r="H35" s="20"/>
      <c r="I35" s="20"/>
      <c r="J35" s="20"/>
      <c r="K35" s="20"/>
      <c r="L35" s="20"/>
      <c r="M35" s="20"/>
      <c r="N35" s="20"/>
      <c r="O35" s="20"/>
    </row>
    <row r="36" spans="1:16" x14ac:dyDescent="0.25">
      <c r="A36" s="82"/>
      <c r="B36" s="9"/>
      <c r="C36" s="20"/>
      <c r="D36" s="20"/>
      <c r="E36" s="20"/>
      <c r="F36" s="20"/>
      <c r="G36" s="20"/>
      <c r="H36" s="20"/>
      <c r="I36" s="20"/>
      <c r="J36" s="20"/>
      <c r="K36" s="20"/>
      <c r="L36" s="20"/>
      <c r="M36" s="20"/>
      <c r="N36" s="20"/>
      <c r="O36" s="20"/>
    </row>
    <row r="37" spans="1:16" x14ac:dyDescent="0.25">
      <c r="A37" s="82"/>
      <c r="B37" s="83"/>
      <c r="C37" s="20"/>
      <c r="D37" s="20"/>
      <c r="E37" s="20"/>
      <c r="F37" s="20"/>
      <c r="G37" s="20"/>
      <c r="H37" s="20"/>
      <c r="I37" s="20"/>
      <c r="J37" s="20"/>
      <c r="K37" s="20"/>
      <c r="L37" s="20"/>
      <c r="M37" s="20"/>
      <c r="N37" s="20"/>
      <c r="O37" s="20"/>
    </row>
    <row r="38" spans="1:16" x14ac:dyDescent="0.25">
      <c r="A38" s="19"/>
      <c r="B38" s="9"/>
      <c r="C38" s="24"/>
      <c r="D38" s="24"/>
      <c r="E38" s="24"/>
      <c r="F38" s="24"/>
      <c r="G38" s="24"/>
      <c r="H38" s="24"/>
      <c r="I38" s="24"/>
      <c r="J38" s="24"/>
      <c r="K38" s="24"/>
      <c r="L38" s="24"/>
      <c r="M38" s="24"/>
      <c r="N38" s="24"/>
      <c r="O38" s="24"/>
    </row>
    <row r="39" spans="1:16" x14ac:dyDescent="0.25">
      <c r="A39" s="25"/>
      <c r="B39" s="9"/>
      <c r="C39" s="24"/>
      <c r="D39" s="24"/>
      <c r="E39" s="24"/>
      <c r="F39" s="24"/>
      <c r="G39" s="24"/>
      <c r="H39" s="24"/>
      <c r="I39" s="24"/>
      <c r="J39" s="24"/>
      <c r="K39" s="24"/>
      <c r="L39" s="24"/>
      <c r="M39" s="24"/>
      <c r="N39" s="24"/>
      <c r="O39" s="24"/>
    </row>
    <row r="40" spans="1:16" x14ac:dyDescent="0.25">
      <c r="A40" s="19"/>
      <c r="B40" s="9"/>
      <c r="C40" s="24"/>
      <c r="D40" s="24"/>
      <c r="E40" s="24"/>
      <c r="F40" s="24"/>
      <c r="G40" s="24"/>
      <c r="H40" s="24"/>
      <c r="I40" s="24"/>
      <c r="J40" s="24"/>
      <c r="K40" s="24"/>
      <c r="L40" s="24"/>
      <c r="M40" s="24"/>
      <c r="N40" s="24"/>
      <c r="O40" s="24"/>
    </row>
    <row r="41" spans="1:16" x14ac:dyDescent="0.25">
      <c r="A41" s="26"/>
      <c r="B41" s="9"/>
      <c r="C41" s="24"/>
      <c r="D41" s="24"/>
      <c r="E41" s="24"/>
      <c r="F41" s="24"/>
      <c r="G41" s="24"/>
      <c r="H41" s="24"/>
      <c r="I41" s="24"/>
      <c r="J41" s="24"/>
      <c r="K41" s="24"/>
      <c r="L41" s="24"/>
      <c r="M41" s="24"/>
      <c r="N41" s="24"/>
      <c r="O41" s="24"/>
    </row>
    <row r="42" spans="1:16" x14ac:dyDescent="0.25">
      <c r="A42" s="19"/>
      <c r="B42" s="9"/>
      <c r="C42" s="24"/>
      <c r="D42" s="24"/>
      <c r="E42" s="24"/>
      <c r="F42" s="24"/>
      <c r="G42" s="24"/>
      <c r="H42" s="24"/>
      <c r="I42" s="24"/>
      <c r="J42" s="24"/>
      <c r="K42" s="24"/>
      <c r="L42" s="24"/>
      <c r="M42" s="24"/>
      <c r="N42" s="24"/>
      <c r="O42" s="24"/>
    </row>
    <row r="43" spans="1:16" x14ac:dyDescent="0.25">
      <c r="A43" s="19"/>
      <c r="B43" s="9"/>
      <c r="C43" s="24"/>
      <c r="D43" s="24"/>
      <c r="E43" s="24"/>
      <c r="F43" s="24"/>
      <c r="G43" s="24"/>
      <c r="H43" s="24"/>
      <c r="I43" s="24"/>
      <c r="J43" s="24"/>
      <c r="K43" s="24"/>
      <c r="L43" s="24"/>
      <c r="M43" s="24"/>
      <c r="N43" s="24"/>
      <c r="O43" s="24"/>
    </row>
    <row r="44" spans="1:16" x14ac:dyDescent="0.25">
      <c r="A44" s="19"/>
      <c r="B44" s="9"/>
      <c r="C44" s="24"/>
      <c r="D44" s="24"/>
      <c r="E44" s="24"/>
      <c r="F44" s="24"/>
      <c r="G44" s="24"/>
      <c r="H44" s="24"/>
      <c r="I44" s="24"/>
      <c r="J44" s="24"/>
      <c r="K44" s="24"/>
      <c r="L44" s="24"/>
      <c r="M44" s="24"/>
      <c r="N44" s="24"/>
      <c r="O44" s="24"/>
    </row>
    <row r="45" spans="1:16" x14ac:dyDescent="0.25">
      <c r="A45" s="27"/>
      <c r="B45" s="9"/>
      <c r="C45" s="24"/>
      <c r="D45" s="24"/>
      <c r="E45" s="24"/>
      <c r="F45" s="24"/>
      <c r="G45" s="24"/>
      <c r="H45" s="24"/>
      <c r="I45" s="24"/>
      <c r="J45" s="24"/>
      <c r="K45" s="24"/>
      <c r="L45" s="24"/>
      <c r="M45" s="24"/>
      <c r="N45" s="24"/>
      <c r="O45" s="24"/>
    </row>
    <row r="46" spans="1:16" x14ac:dyDescent="0.25">
      <c r="P46" s="5"/>
    </row>
  </sheetData>
  <mergeCells count="5">
    <mergeCell ref="A1:O1"/>
    <mergeCell ref="A3:O3"/>
    <mergeCell ref="A9:B9"/>
    <mergeCell ref="A18:B18"/>
    <mergeCell ref="A27:B27"/>
  </mergeCells>
  <pageMargins left="0.45" right="0.45" top="0.5" bottom="0.5" header="0.3" footer="0.3"/>
  <pageSetup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1F7BA-85EE-4638-B18F-684309109682}">
  <dimension ref="A1:Q44"/>
  <sheetViews>
    <sheetView zoomScaleNormal="100" workbookViewId="0">
      <selection sqref="A1:G1"/>
    </sheetView>
  </sheetViews>
  <sheetFormatPr defaultRowHeight="15.75" x14ac:dyDescent="0.25"/>
  <cols>
    <col min="1" max="1" width="84.5" customWidth="1"/>
    <col min="2" max="2" width="7" customWidth="1"/>
    <col min="3" max="3" width="11.25" customWidth="1"/>
    <col min="4" max="4" width="6.875" bestFit="1" customWidth="1"/>
    <col min="5" max="5" width="14.125" bestFit="1" customWidth="1"/>
    <col min="6" max="6" width="7.5" customWidth="1"/>
    <col min="7" max="7" width="8.75" customWidth="1"/>
  </cols>
  <sheetData>
    <row r="1" spans="1:17" s="1" customFormat="1" ht="26.25" x14ac:dyDescent="0.4">
      <c r="A1" s="327" t="s">
        <v>55</v>
      </c>
      <c r="B1" s="327"/>
      <c r="C1" s="327"/>
      <c r="D1" s="327"/>
      <c r="E1" s="327"/>
      <c r="F1" s="327"/>
      <c r="G1" s="327"/>
    </row>
    <row r="2" spans="1:17" ht="4.5" customHeight="1" x14ac:dyDescent="0.25">
      <c r="A2" s="2"/>
      <c r="B2" s="2"/>
    </row>
    <row r="3" spans="1:17" ht="18.75" customHeight="1" x14ac:dyDescent="0.3">
      <c r="A3" s="328" t="s">
        <v>97</v>
      </c>
      <c r="B3" s="328"/>
      <c r="C3" s="328"/>
      <c r="D3" s="328"/>
      <c r="E3" s="328"/>
      <c r="F3" s="328"/>
      <c r="G3" s="328"/>
    </row>
    <row r="5" spans="1:17" x14ac:dyDescent="0.25">
      <c r="C5" s="28" t="s">
        <v>98</v>
      </c>
      <c r="D5" s="29" t="s">
        <v>99</v>
      </c>
      <c r="E5" s="29" t="s">
        <v>100</v>
      </c>
      <c r="F5" s="29" t="s">
        <v>101</v>
      </c>
      <c r="G5" s="29" t="s">
        <v>102</v>
      </c>
      <c r="J5" s="5"/>
    </row>
    <row r="6" spans="1:17" x14ac:dyDescent="0.25">
      <c r="C6" t="s">
        <v>56</v>
      </c>
      <c r="D6" s="20">
        <v>190.48235106999999</v>
      </c>
      <c r="E6" s="20">
        <v>1331.4327507100004</v>
      </c>
      <c r="F6" s="20">
        <v>1149.8974302399999</v>
      </c>
      <c r="G6" s="20">
        <v>28.405357320000004</v>
      </c>
      <c r="I6" s="20"/>
      <c r="N6" s="30"/>
      <c r="O6" s="30"/>
      <c r="P6" s="30"/>
      <c r="Q6" s="30"/>
    </row>
    <row r="7" spans="1:17" x14ac:dyDescent="0.25">
      <c r="C7" t="s">
        <v>57</v>
      </c>
      <c r="D7" s="20">
        <v>112.06464342000001</v>
      </c>
      <c r="E7" s="20">
        <v>1258.8753725999998</v>
      </c>
      <c r="F7" s="20">
        <v>1185.0431596700003</v>
      </c>
      <c r="G7" s="20">
        <v>18.295027570000002</v>
      </c>
      <c r="I7" s="20"/>
      <c r="N7" s="30"/>
      <c r="O7" s="30"/>
      <c r="P7" s="30"/>
      <c r="Q7" s="30"/>
    </row>
    <row r="8" spans="1:17" x14ac:dyDescent="0.25">
      <c r="C8" t="s">
        <v>58</v>
      </c>
      <c r="D8" s="20">
        <v>898.16291951000017</v>
      </c>
      <c r="E8" s="20">
        <v>1284.0979157199999</v>
      </c>
      <c r="F8" s="20">
        <v>1781.7074781900001</v>
      </c>
      <c r="G8" s="20">
        <v>39.137147729999995</v>
      </c>
      <c r="I8" s="20"/>
      <c r="N8" s="30"/>
      <c r="O8" s="30"/>
      <c r="P8" s="30"/>
      <c r="Q8" s="30"/>
    </row>
    <row r="9" spans="1:17" x14ac:dyDescent="0.25">
      <c r="C9" t="s">
        <v>59</v>
      </c>
      <c r="D9" s="20">
        <v>165.96521649000002</v>
      </c>
      <c r="E9" s="20">
        <v>1316.7612828800002</v>
      </c>
      <c r="F9" s="20">
        <v>1294.3913423200001</v>
      </c>
      <c r="G9" s="20">
        <v>37.008059080000002</v>
      </c>
      <c r="I9" s="20"/>
      <c r="N9" s="30"/>
      <c r="O9" s="30"/>
      <c r="P9" s="30"/>
      <c r="Q9" s="30"/>
    </row>
    <row r="10" spans="1:17" x14ac:dyDescent="0.25">
      <c r="C10" t="s">
        <v>60</v>
      </c>
      <c r="D10" s="20">
        <v>180.21732528000001</v>
      </c>
      <c r="E10" s="20">
        <v>1263.77490534</v>
      </c>
      <c r="F10" s="20">
        <v>1225.31839823</v>
      </c>
      <c r="G10" s="20">
        <v>3952.1423693499996</v>
      </c>
      <c r="I10" s="20"/>
      <c r="N10" s="30"/>
      <c r="O10" s="30"/>
      <c r="P10" s="30"/>
      <c r="Q10" s="30"/>
    </row>
    <row r="11" spans="1:17" x14ac:dyDescent="0.25">
      <c r="C11" t="s">
        <v>61</v>
      </c>
      <c r="D11" s="20">
        <v>913.41282636000017</v>
      </c>
      <c r="E11" s="20">
        <v>1337.0054358099997</v>
      </c>
      <c r="F11" s="20">
        <v>1556.5156841099999</v>
      </c>
      <c r="G11" s="20">
        <v>39.041206760000001</v>
      </c>
      <c r="I11" s="20"/>
      <c r="N11" s="30"/>
      <c r="O11" s="30"/>
      <c r="P11" s="30"/>
      <c r="Q11" s="30"/>
    </row>
    <row r="12" spans="1:17" x14ac:dyDescent="0.25">
      <c r="C12" t="s">
        <v>62</v>
      </c>
      <c r="D12" s="20">
        <v>205.28269175</v>
      </c>
      <c r="E12" s="20">
        <v>1355.15363662</v>
      </c>
      <c r="F12" s="20">
        <v>2007.0842425200001</v>
      </c>
      <c r="G12" s="20">
        <v>21.880675419999999</v>
      </c>
      <c r="I12" s="20"/>
      <c r="K12" s="262"/>
      <c r="N12" s="30"/>
      <c r="O12" s="30"/>
      <c r="P12" s="30"/>
      <c r="Q12" s="30"/>
    </row>
    <row r="13" spans="1:17" x14ac:dyDescent="0.25">
      <c r="C13" s="31" t="s">
        <v>63</v>
      </c>
      <c r="D13" s="20">
        <v>136.06403632999999</v>
      </c>
      <c r="E13" s="20">
        <v>1051.90758439</v>
      </c>
      <c r="F13" s="20">
        <v>1227.49808072</v>
      </c>
      <c r="G13" s="20">
        <v>18.879302459999998</v>
      </c>
      <c r="N13" s="30"/>
      <c r="O13" s="30"/>
      <c r="P13" s="30"/>
      <c r="Q13" s="30"/>
    </row>
    <row r="14" spans="1:17" x14ac:dyDescent="0.25">
      <c r="C14" s="31" t="s">
        <v>64</v>
      </c>
      <c r="D14" s="20">
        <v>2356.3951645999996</v>
      </c>
      <c r="E14" s="20">
        <v>1263.02959399</v>
      </c>
      <c r="F14" s="20">
        <v>1745.1305197199999</v>
      </c>
      <c r="G14" s="20">
        <v>192.48978751999999</v>
      </c>
      <c r="N14" s="30"/>
      <c r="O14" s="30"/>
      <c r="P14" s="30"/>
      <c r="Q14" s="30"/>
    </row>
    <row r="15" spans="1:17" x14ac:dyDescent="0.25">
      <c r="C15" s="31" t="s">
        <v>65</v>
      </c>
      <c r="D15" s="20">
        <v>676.06966295999996</v>
      </c>
      <c r="E15" s="20">
        <v>1227.8601127400002</v>
      </c>
      <c r="F15" s="20">
        <v>4384.1005625500002</v>
      </c>
      <c r="G15" s="20">
        <v>230.63962053</v>
      </c>
      <c r="H15" s="5"/>
      <c r="N15" s="30"/>
      <c r="O15" s="30"/>
      <c r="P15" s="30"/>
      <c r="Q15" s="30"/>
    </row>
    <row r="16" spans="1:17" x14ac:dyDescent="0.25">
      <c r="C16" t="s">
        <v>66</v>
      </c>
      <c r="D16" s="20">
        <v>510.85644234000006</v>
      </c>
      <c r="E16" s="20">
        <v>1340.7379554799998</v>
      </c>
      <c r="F16" s="20">
        <v>1349.78760474</v>
      </c>
      <c r="G16" s="20">
        <v>29.695084000000001</v>
      </c>
      <c r="N16" s="30"/>
      <c r="O16" s="30"/>
      <c r="P16" s="30"/>
      <c r="Q16" s="30"/>
    </row>
    <row r="17" spans="1:17" x14ac:dyDescent="0.25">
      <c r="C17" t="s">
        <v>67</v>
      </c>
      <c r="D17" s="20">
        <v>972.00932664000004</v>
      </c>
      <c r="E17" s="20">
        <v>1360.8377545199999</v>
      </c>
      <c r="F17" s="20">
        <v>1873.7121381099998</v>
      </c>
      <c r="G17" s="20">
        <v>37.963233030000005</v>
      </c>
      <c r="N17" s="30"/>
      <c r="O17" s="30"/>
      <c r="P17" s="30"/>
      <c r="Q17" s="30"/>
    </row>
    <row r="19" spans="1:17" x14ac:dyDescent="0.25">
      <c r="C19" s="319"/>
      <c r="D19" s="319"/>
      <c r="E19" s="319"/>
      <c r="F19" s="319"/>
      <c r="G19" s="319"/>
    </row>
    <row r="20" spans="1:17" x14ac:dyDescent="0.25">
      <c r="C20" s="319"/>
      <c r="D20" s="319"/>
      <c r="E20" s="319"/>
      <c r="F20" s="319"/>
      <c r="G20" s="319"/>
      <c r="H20" s="5"/>
    </row>
    <row r="21" spans="1:17" x14ac:dyDescent="0.25">
      <c r="C21" s="319"/>
      <c r="D21" s="319"/>
      <c r="E21" s="319"/>
      <c r="F21" s="319"/>
      <c r="G21" s="319"/>
    </row>
    <row r="23" spans="1:17" x14ac:dyDescent="0.25">
      <c r="C23" s="5"/>
    </row>
    <row r="25" spans="1:17" x14ac:dyDescent="0.25">
      <c r="C25" s="32"/>
      <c r="F25" s="32"/>
    </row>
    <row r="26" spans="1:17" x14ac:dyDescent="0.25">
      <c r="C26" s="32"/>
      <c r="F26" s="32"/>
    </row>
    <row r="28" spans="1:17" x14ac:dyDescent="0.25">
      <c r="A28" s="28" t="s">
        <v>103</v>
      </c>
      <c r="C28" s="5"/>
    </row>
    <row r="30" spans="1:17" x14ac:dyDescent="0.25">
      <c r="A30" t="s">
        <v>104</v>
      </c>
      <c r="C30" s="32"/>
      <c r="F30" s="32"/>
    </row>
    <row r="31" spans="1:17" x14ac:dyDescent="0.25">
      <c r="A31" t="s">
        <v>105</v>
      </c>
      <c r="C31" s="32"/>
      <c r="F31" s="32"/>
    </row>
    <row r="32" spans="1:17" x14ac:dyDescent="0.25">
      <c r="A32" t="s">
        <v>106</v>
      </c>
      <c r="C32" s="32"/>
      <c r="F32" s="32"/>
    </row>
    <row r="33" spans="1:8" x14ac:dyDescent="0.25">
      <c r="A33" t="s">
        <v>107</v>
      </c>
      <c r="C33" s="32"/>
      <c r="F33" s="32"/>
    </row>
    <row r="35" spans="1:8" x14ac:dyDescent="0.25">
      <c r="A35" s="28" t="s">
        <v>108</v>
      </c>
      <c r="C35" s="5"/>
      <c r="D35" s="5"/>
      <c r="F35" s="5"/>
      <c r="G35" s="5"/>
    </row>
    <row r="36" spans="1:8" x14ac:dyDescent="0.25">
      <c r="F36" s="32"/>
    </row>
    <row r="37" spans="1:8" ht="15.75" customHeight="1" x14ac:dyDescent="0.25">
      <c r="A37" s="329" t="s">
        <v>657</v>
      </c>
      <c r="C37" s="31"/>
      <c r="D37" s="31"/>
      <c r="E37" s="31"/>
      <c r="F37" s="31"/>
      <c r="G37" s="31"/>
    </row>
    <row r="38" spans="1:8" x14ac:dyDescent="0.25">
      <c r="A38" s="329"/>
      <c r="C38" s="31"/>
      <c r="D38" s="31"/>
      <c r="E38" s="31"/>
      <c r="F38" s="31"/>
      <c r="G38" s="31"/>
    </row>
    <row r="39" spans="1:8" x14ac:dyDescent="0.25">
      <c r="A39" s="329"/>
      <c r="B39" s="31"/>
      <c r="C39" s="31"/>
      <c r="D39" s="31"/>
      <c r="E39" s="31"/>
      <c r="F39" s="31"/>
      <c r="G39" s="31"/>
    </row>
    <row r="40" spans="1:8" x14ac:dyDescent="0.25">
      <c r="A40" s="329"/>
    </row>
    <row r="44" spans="1:8" x14ac:dyDescent="0.25">
      <c r="H44" s="5"/>
    </row>
  </sheetData>
  <mergeCells count="3">
    <mergeCell ref="A1:G1"/>
    <mergeCell ref="A3:G3"/>
    <mergeCell ref="A37:A40"/>
  </mergeCells>
  <pageMargins left="0.45" right="0.45" top="0.5" bottom="0.5" header="0.3" footer="0.3"/>
  <pageSetup scale="78"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A6AA3-5703-476A-BB47-A2AB1873574B}">
  <sheetPr>
    <pageSetUpPr fitToPage="1"/>
  </sheetPr>
  <dimension ref="A1:H42"/>
  <sheetViews>
    <sheetView zoomScaleNormal="100" workbookViewId="0">
      <selection sqref="A1:F1"/>
    </sheetView>
  </sheetViews>
  <sheetFormatPr defaultRowHeight="15.75" x14ac:dyDescent="0.25"/>
  <cols>
    <col min="1" max="1" width="79.75" customWidth="1"/>
    <col min="2" max="2" width="7.5" customWidth="1"/>
    <col min="3" max="3" width="9" customWidth="1"/>
    <col min="4" max="4" width="12.25" customWidth="1"/>
    <col min="5" max="5" width="17.625" bestFit="1" customWidth="1"/>
    <col min="6" max="6" width="13.875" bestFit="1" customWidth="1"/>
  </cols>
  <sheetData>
    <row r="1" spans="1:8" s="1" customFormat="1" ht="26.25" x14ac:dyDescent="0.4">
      <c r="A1" s="327" t="s">
        <v>44</v>
      </c>
      <c r="B1" s="327"/>
      <c r="C1" s="327"/>
      <c r="D1" s="327"/>
      <c r="E1" s="327"/>
      <c r="F1" s="327"/>
    </row>
    <row r="2" spans="1:8" ht="4.5" customHeight="1" x14ac:dyDescent="0.25">
      <c r="A2" s="2"/>
    </row>
    <row r="3" spans="1:8" ht="18.75" customHeight="1" x14ac:dyDescent="0.3">
      <c r="A3" s="328" t="s">
        <v>303</v>
      </c>
      <c r="B3" s="328"/>
      <c r="C3" s="328"/>
      <c r="D3" s="328"/>
      <c r="E3" s="328"/>
      <c r="F3" s="328"/>
    </row>
    <row r="5" spans="1:8" x14ac:dyDescent="0.25">
      <c r="C5" s="28" t="s">
        <v>98</v>
      </c>
      <c r="D5" s="29" t="s">
        <v>304</v>
      </c>
      <c r="E5" s="29" t="s">
        <v>305</v>
      </c>
      <c r="F5" s="29" t="s">
        <v>306</v>
      </c>
    </row>
    <row r="6" spans="1:8" x14ac:dyDescent="0.25">
      <c r="C6" t="s">
        <v>56</v>
      </c>
      <c r="D6" s="84">
        <v>147.50620077999997</v>
      </c>
      <c r="E6" s="84">
        <v>83.572962439999998</v>
      </c>
      <c r="F6" s="84">
        <v>3.3541485200000003</v>
      </c>
    </row>
    <row r="7" spans="1:8" x14ac:dyDescent="0.25">
      <c r="C7" t="s">
        <v>57</v>
      </c>
      <c r="D7" s="84">
        <v>171.86247331000001</v>
      </c>
      <c r="E7" s="84">
        <v>94.368889460000005</v>
      </c>
      <c r="F7" s="84">
        <v>-7.6820006000000003</v>
      </c>
    </row>
    <row r="8" spans="1:8" x14ac:dyDescent="0.25">
      <c r="C8" t="s">
        <v>58</v>
      </c>
      <c r="D8" s="84">
        <v>142.27547778999997</v>
      </c>
      <c r="E8" s="84">
        <v>87.443335210000015</v>
      </c>
      <c r="F8" s="84">
        <v>7.0664977799999997</v>
      </c>
      <c r="H8" s="84"/>
    </row>
    <row r="9" spans="1:8" x14ac:dyDescent="0.25">
      <c r="C9" t="s">
        <v>59</v>
      </c>
      <c r="D9" s="84">
        <v>134.62951616999999</v>
      </c>
      <c r="E9" s="84">
        <v>97.134352750000005</v>
      </c>
      <c r="F9" s="84">
        <v>-0.91957999999999995</v>
      </c>
      <c r="H9" s="84"/>
    </row>
    <row r="10" spans="1:8" x14ac:dyDescent="0.25">
      <c r="C10" t="s">
        <v>60</v>
      </c>
      <c r="D10" s="84">
        <v>172.28563141999999</v>
      </c>
      <c r="E10" s="84">
        <v>82.714772230000008</v>
      </c>
      <c r="F10" s="84">
        <v>-1.88638616</v>
      </c>
      <c r="H10" s="84"/>
    </row>
    <row r="11" spans="1:8" x14ac:dyDescent="0.25">
      <c r="C11" t="s">
        <v>61</v>
      </c>
      <c r="D11" s="84">
        <v>134.23095713000001</v>
      </c>
      <c r="E11" s="84">
        <v>73.249660280000001</v>
      </c>
      <c r="F11" s="84">
        <v>0.96973674999999993</v>
      </c>
      <c r="H11" s="84"/>
    </row>
    <row r="12" spans="1:8" x14ac:dyDescent="0.25">
      <c r="C12" t="s">
        <v>62</v>
      </c>
      <c r="D12" s="84">
        <v>135.64220550000002</v>
      </c>
      <c r="E12" s="84">
        <v>88.052864459999995</v>
      </c>
      <c r="F12" s="84">
        <v>-0.67312851000000007</v>
      </c>
      <c r="H12" s="84"/>
    </row>
    <row r="13" spans="1:8" x14ac:dyDescent="0.25">
      <c r="C13" t="s">
        <v>63</v>
      </c>
      <c r="D13" s="84">
        <v>132.86205761000002</v>
      </c>
      <c r="E13" s="84">
        <v>64.805591879999994</v>
      </c>
      <c r="F13" s="84">
        <v>-0.62807663999999985</v>
      </c>
      <c r="H13" s="84"/>
    </row>
    <row r="14" spans="1:8" x14ac:dyDescent="0.25">
      <c r="C14" t="s">
        <v>64</v>
      </c>
      <c r="D14" s="84">
        <v>123.09874965999998</v>
      </c>
      <c r="E14" s="84">
        <v>111.28490248000001</v>
      </c>
      <c r="F14" s="84">
        <v>5.3125977100000004</v>
      </c>
    </row>
    <row r="15" spans="1:8" x14ac:dyDescent="0.25">
      <c r="C15" t="s">
        <v>307</v>
      </c>
      <c r="D15" s="84">
        <v>148.77802586000001</v>
      </c>
      <c r="E15" s="84">
        <v>94.605711429999999</v>
      </c>
      <c r="F15" s="84">
        <v>3.7705842799999996</v>
      </c>
    </row>
    <row r="16" spans="1:8" x14ac:dyDescent="0.25">
      <c r="C16" t="s">
        <v>66</v>
      </c>
      <c r="D16" s="84">
        <v>166.93453486999999</v>
      </c>
      <c r="E16" s="84">
        <v>135.17305018999997</v>
      </c>
      <c r="F16" s="84">
        <v>-1.0323930800000001</v>
      </c>
    </row>
    <row r="17" spans="1:6" x14ac:dyDescent="0.25">
      <c r="C17" t="s">
        <v>67</v>
      </c>
      <c r="D17" s="84">
        <v>136.86403890999998</v>
      </c>
      <c r="E17" s="84">
        <v>114.16866408</v>
      </c>
      <c r="F17" s="84">
        <v>2.18788713</v>
      </c>
    </row>
    <row r="18" spans="1:6" x14ac:dyDescent="0.25">
      <c r="D18" s="85"/>
      <c r="E18" s="85"/>
      <c r="F18" s="85"/>
    </row>
    <row r="28" spans="1:6" x14ac:dyDescent="0.25">
      <c r="A28" s="28" t="s">
        <v>308</v>
      </c>
      <c r="C28" s="28" t="s">
        <v>309</v>
      </c>
      <c r="D28" s="69"/>
      <c r="E28" s="69"/>
      <c r="F28" s="69"/>
    </row>
    <row r="30" spans="1:6" ht="15.75" customHeight="1" x14ac:dyDescent="0.25">
      <c r="A30" s="329" t="s">
        <v>310</v>
      </c>
      <c r="B30" s="31"/>
      <c r="C30" s="329" t="s">
        <v>311</v>
      </c>
      <c r="D30" s="329"/>
      <c r="E30" s="329"/>
      <c r="F30" s="329"/>
    </row>
    <row r="31" spans="1:6" ht="15.75" customHeight="1" x14ac:dyDescent="0.25">
      <c r="A31" s="329"/>
      <c r="B31" s="31"/>
      <c r="C31" s="329"/>
      <c r="D31" s="329"/>
      <c r="E31" s="329"/>
      <c r="F31" s="329"/>
    </row>
    <row r="32" spans="1:6" x14ac:dyDescent="0.25">
      <c r="A32" s="329"/>
      <c r="B32" s="31"/>
      <c r="C32" s="329"/>
      <c r="D32" s="329"/>
      <c r="E32" s="329"/>
      <c r="F32" s="329"/>
    </row>
    <row r="33" spans="1:6" x14ac:dyDescent="0.25">
      <c r="A33" s="329"/>
      <c r="C33" s="329"/>
      <c r="D33" s="329"/>
      <c r="E33" s="329"/>
      <c r="F33" s="329"/>
    </row>
    <row r="35" spans="1:6" x14ac:dyDescent="0.25">
      <c r="A35" s="28" t="s">
        <v>305</v>
      </c>
    </row>
    <row r="36" spans="1:6" ht="15.75" customHeight="1" x14ac:dyDescent="0.25"/>
    <row r="37" spans="1:6" ht="15.75" customHeight="1" x14ac:dyDescent="0.25">
      <c r="A37" s="329" t="s">
        <v>312</v>
      </c>
    </row>
    <row r="38" spans="1:6" x14ac:dyDescent="0.25">
      <c r="A38" s="329"/>
    </row>
    <row r="39" spans="1:6" x14ac:dyDescent="0.25">
      <c r="A39" s="329"/>
    </row>
    <row r="40" spans="1:6" ht="15.75" customHeight="1" x14ac:dyDescent="0.25">
      <c r="B40" s="31"/>
      <c r="C40" s="31"/>
      <c r="D40" s="31"/>
      <c r="E40" s="31"/>
      <c r="F40" s="31"/>
    </row>
    <row r="42" spans="1:6" x14ac:dyDescent="0.25">
      <c r="B42" s="31"/>
      <c r="C42" s="31"/>
      <c r="D42" s="31"/>
      <c r="E42" s="31"/>
      <c r="F42" s="31"/>
    </row>
  </sheetData>
  <mergeCells count="5">
    <mergeCell ref="A1:F1"/>
    <mergeCell ref="A3:F3"/>
    <mergeCell ref="A30:A33"/>
    <mergeCell ref="C30:F33"/>
    <mergeCell ref="A37:A39"/>
  </mergeCells>
  <pageMargins left="0.45" right="0.45" top="0.5" bottom="0.5" header="0.3" footer="0.3"/>
  <pageSetup scale="78"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AE92A-D067-485B-BCF4-1C101264E684}">
  <sheetPr>
    <pageSetUpPr fitToPage="1"/>
  </sheetPr>
  <dimension ref="A1:R48"/>
  <sheetViews>
    <sheetView zoomScaleNormal="100" workbookViewId="0">
      <selection sqref="A1:L1"/>
    </sheetView>
  </sheetViews>
  <sheetFormatPr defaultRowHeight="15.75" x14ac:dyDescent="0.25"/>
  <cols>
    <col min="1" max="1" width="24.125" customWidth="1"/>
    <col min="2" max="2" width="2.125" customWidth="1"/>
    <col min="3" max="12" width="11.375" customWidth="1"/>
    <col min="14" max="14" width="10.375" bestFit="1" customWidth="1"/>
    <col min="16" max="16" width="25" customWidth="1"/>
  </cols>
  <sheetData>
    <row r="1" spans="1:15" s="1" customFormat="1" ht="26.25" x14ac:dyDescent="0.4">
      <c r="A1" s="327" t="s">
        <v>283</v>
      </c>
      <c r="B1" s="327"/>
      <c r="C1" s="327"/>
      <c r="D1" s="327"/>
      <c r="E1" s="327"/>
      <c r="F1" s="327"/>
      <c r="G1" s="327"/>
      <c r="H1" s="327"/>
      <c r="I1" s="327"/>
      <c r="J1" s="327"/>
      <c r="K1" s="327"/>
      <c r="L1" s="327"/>
    </row>
    <row r="2" spans="1:15" ht="4.5" customHeight="1" x14ac:dyDescent="0.25">
      <c r="A2" s="2"/>
      <c r="B2" s="2"/>
      <c r="C2" s="2"/>
      <c r="D2" s="2"/>
      <c r="E2" s="2"/>
      <c r="F2" s="2"/>
      <c r="G2" s="2"/>
      <c r="H2" s="2"/>
      <c r="I2" s="2"/>
      <c r="J2" s="2"/>
      <c r="K2" s="2"/>
      <c r="L2" s="2"/>
    </row>
    <row r="3" spans="1:15" ht="18.75" customHeight="1" x14ac:dyDescent="0.3">
      <c r="A3" s="328" t="s">
        <v>110</v>
      </c>
      <c r="B3" s="328"/>
      <c r="C3" s="328"/>
      <c r="D3" s="328"/>
      <c r="E3" s="328"/>
      <c r="F3" s="328"/>
      <c r="G3" s="328"/>
      <c r="H3" s="328"/>
      <c r="I3" s="328"/>
      <c r="J3" s="328"/>
      <c r="K3" s="328"/>
      <c r="L3" s="328"/>
    </row>
    <row r="5" spans="1:15" x14ac:dyDescent="0.25">
      <c r="A5" s="8"/>
      <c r="B5" s="9"/>
      <c r="C5" s="10">
        <v>2003</v>
      </c>
      <c r="D5" s="10">
        <v>2004</v>
      </c>
      <c r="E5" s="10">
        <v>2005</v>
      </c>
      <c r="F5" s="10">
        <v>2006</v>
      </c>
      <c r="G5" s="10">
        <v>2007</v>
      </c>
      <c r="H5" s="10">
        <v>2008</v>
      </c>
      <c r="I5" s="10">
        <v>2009</v>
      </c>
      <c r="J5" s="10">
        <v>2010</v>
      </c>
      <c r="K5" s="10">
        <v>2011</v>
      </c>
      <c r="L5" s="10">
        <v>2012</v>
      </c>
      <c r="N5" s="12"/>
    </row>
    <row r="6" spans="1:15" x14ac:dyDescent="0.25">
      <c r="A6" s="8"/>
      <c r="B6" s="9"/>
      <c r="C6" s="12"/>
      <c r="D6" s="12"/>
      <c r="E6" s="12"/>
      <c r="F6" s="12"/>
      <c r="G6" s="12"/>
      <c r="H6" s="12"/>
      <c r="I6" s="12"/>
      <c r="J6" s="12"/>
      <c r="K6" s="12"/>
      <c r="L6" s="12"/>
    </row>
    <row r="7" spans="1:15" ht="15.75" customHeight="1" x14ac:dyDescent="0.25">
      <c r="A7" s="14" t="s">
        <v>284</v>
      </c>
      <c r="B7" s="15"/>
      <c r="C7" s="16">
        <v>1998.7675241960001</v>
      </c>
      <c r="D7" s="16">
        <v>2085.610333653</v>
      </c>
      <c r="E7" s="16">
        <v>2156.8725579719994</v>
      </c>
      <c r="F7" s="16">
        <v>2265.8920291200002</v>
      </c>
      <c r="G7" s="16">
        <v>2290.7760187900003</v>
      </c>
      <c r="H7" s="16">
        <v>2667.9255084299998</v>
      </c>
      <c r="I7" s="16">
        <v>2556.7437405699998</v>
      </c>
      <c r="J7" s="16">
        <v>2641.0661044999997</v>
      </c>
      <c r="K7" s="16">
        <v>2521.2750937500005</v>
      </c>
      <c r="L7" s="16">
        <v>2414.2147882099998</v>
      </c>
      <c r="M7" s="36"/>
      <c r="N7" s="36"/>
      <c r="O7" s="36"/>
    </row>
    <row r="8" spans="1:15" x14ac:dyDescent="0.25">
      <c r="A8" s="17"/>
      <c r="B8" s="9"/>
      <c r="C8" s="18"/>
      <c r="D8" s="18"/>
      <c r="E8" s="18"/>
      <c r="F8" s="18"/>
      <c r="G8" s="18"/>
      <c r="H8" s="18"/>
      <c r="I8" s="18"/>
      <c r="J8" s="18"/>
      <c r="K8" s="18"/>
      <c r="L8" s="18"/>
      <c r="M8" s="18"/>
      <c r="N8" s="36"/>
      <c r="O8" s="36"/>
    </row>
    <row r="9" spans="1:15" x14ac:dyDescent="0.25">
      <c r="A9" s="374" t="s">
        <v>285</v>
      </c>
      <c r="B9" s="374"/>
      <c r="C9" s="16">
        <v>1105.45955921</v>
      </c>
      <c r="D9" s="16">
        <v>1113.02857604</v>
      </c>
      <c r="E9" s="16">
        <v>1159.8743913299998</v>
      </c>
      <c r="F9" s="16">
        <v>1226.0945994900003</v>
      </c>
      <c r="G9" s="16">
        <v>1255.3614119400002</v>
      </c>
      <c r="H9" s="16">
        <v>1236.4636277899999</v>
      </c>
      <c r="I9" s="16">
        <v>1163.23322076</v>
      </c>
      <c r="J9" s="16">
        <v>1183.9234038999998</v>
      </c>
      <c r="K9" s="16">
        <v>1218.63500963</v>
      </c>
      <c r="L9" s="16">
        <v>1223.9850495999999</v>
      </c>
      <c r="M9" s="36"/>
      <c r="N9" s="36"/>
      <c r="O9" s="36"/>
    </row>
    <row r="10" spans="1:15" x14ac:dyDescent="0.25">
      <c r="A10" s="19"/>
      <c r="B10" s="9"/>
      <c r="C10" s="20"/>
      <c r="D10" s="20"/>
      <c r="E10" s="20"/>
      <c r="F10" s="20"/>
      <c r="G10" s="20"/>
      <c r="H10" s="20"/>
      <c r="I10" s="20"/>
      <c r="J10" s="20"/>
      <c r="K10" s="20"/>
      <c r="L10" s="20"/>
      <c r="M10" s="20"/>
      <c r="N10" s="36"/>
      <c r="O10" s="36"/>
    </row>
    <row r="11" spans="1:15" x14ac:dyDescent="0.25">
      <c r="A11" s="19" t="s">
        <v>286</v>
      </c>
      <c r="B11" s="9"/>
      <c r="C11" s="20">
        <v>33.336740559999996</v>
      </c>
      <c r="D11" s="20">
        <v>28.048190510000005</v>
      </c>
      <c r="E11" s="20">
        <v>31.999895709999997</v>
      </c>
      <c r="F11" s="20">
        <v>35.946958270000003</v>
      </c>
      <c r="G11" s="20">
        <v>40.366349810000003</v>
      </c>
      <c r="H11" s="20">
        <v>38.851586399999995</v>
      </c>
      <c r="I11" s="20">
        <v>39.730831089999995</v>
      </c>
      <c r="J11" s="20">
        <v>41.146615020000006</v>
      </c>
      <c r="K11" s="20">
        <v>43.121350489999998</v>
      </c>
      <c r="L11" s="20">
        <v>48.704740000000001</v>
      </c>
      <c r="M11" s="20"/>
      <c r="N11" s="36"/>
      <c r="O11" s="36"/>
    </row>
    <row r="12" spans="1:15" x14ac:dyDescent="0.25">
      <c r="A12" s="82" t="s">
        <v>287</v>
      </c>
      <c r="B12" s="9"/>
      <c r="C12" s="20">
        <v>0.83817563999999989</v>
      </c>
      <c r="D12" s="20">
        <v>0.56280108000000006</v>
      </c>
      <c r="E12" s="20">
        <v>0.71855561000000001</v>
      </c>
      <c r="F12" s="20">
        <v>0.64732482999999985</v>
      </c>
      <c r="G12" s="20">
        <v>0.19104089999999999</v>
      </c>
      <c r="H12" s="20">
        <v>1.1041538800000001</v>
      </c>
      <c r="I12" s="20">
        <v>0.57512510999999999</v>
      </c>
      <c r="J12" s="20">
        <v>0.57363593999999984</v>
      </c>
      <c r="K12" s="20">
        <v>0.55359180000000008</v>
      </c>
      <c r="L12" s="20">
        <v>0.29342000000000001</v>
      </c>
      <c r="M12" s="20"/>
      <c r="N12" s="36"/>
      <c r="O12" s="36"/>
    </row>
    <row r="13" spans="1:15" x14ac:dyDescent="0.25">
      <c r="A13" s="82" t="s">
        <v>288</v>
      </c>
      <c r="B13" s="9"/>
      <c r="C13" s="20">
        <v>343.08256599999999</v>
      </c>
      <c r="D13" s="20">
        <v>342.35230961999997</v>
      </c>
      <c r="E13" s="20">
        <v>381.29821287999999</v>
      </c>
      <c r="F13" s="20">
        <v>445.23596619000006</v>
      </c>
      <c r="G13" s="20">
        <v>462.77532816999997</v>
      </c>
      <c r="H13" s="20">
        <v>447.69921661999996</v>
      </c>
      <c r="I13" s="20">
        <v>452.82963348999999</v>
      </c>
      <c r="J13" s="20">
        <v>447.98626564</v>
      </c>
      <c r="K13" s="20">
        <v>454.95941035000004</v>
      </c>
      <c r="L13" s="20">
        <v>457.93011999999999</v>
      </c>
      <c r="M13" s="20"/>
      <c r="N13" s="36"/>
      <c r="O13" s="36"/>
    </row>
    <row r="14" spans="1:15" x14ac:dyDescent="0.25">
      <c r="A14" s="82" t="s">
        <v>289</v>
      </c>
      <c r="B14" s="9"/>
      <c r="C14" s="37" t="s">
        <v>111</v>
      </c>
      <c r="D14" s="37" t="s">
        <v>111</v>
      </c>
      <c r="E14" s="37" t="s">
        <v>111</v>
      </c>
      <c r="F14" s="37" t="s">
        <v>111</v>
      </c>
      <c r="G14" s="37" t="s">
        <v>111</v>
      </c>
      <c r="H14" s="37" t="s">
        <v>111</v>
      </c>
      <c r="I14" s="37" t="s">
        <v>111</v>
      </c>
      <c r="J14" s="37" t="s">
        <v>111</v>
      </c>
      <c r="K14" s="37" t="s">
        <v>111</v>
      </c>
      <c r="L14" s="37" t="s">
        <v>111</v>
      </c>
      <c r="M14" s="20"/>
      <c r="N14" s="36"/>
      <c r="O14" s="36"/>
    </row>
    <row r="15" spans="1:15" x14ac:dyDescent="0.25">
      <c r="A15" s="82" t="s">
        <v>290</v>
      </c>
      <c r="B15" s="9"/>
      <c r="C15" s="37" t="s">
        <v>111</v>
      </c>
      <c r="D15" s="37" t="s">
        <v>111</v>
      </c>
      <c r="E15" s="37" t="s">
        <v>111</v>
      </c>
      <c r="F15" s="37" t="s">
        <v>111</v>
      </c>
      <c r="G15" s="37" t="s">
        <v>111</v>
      </c>
      <c r="H15" s="37" t="s">
        <v>111</v>
      </c>
      <c r="I15" s="37" t="s">
        <v>111</v>
      </c>
      <c r="J15" s="37" t="s">
        <v>111</v>
      </c>
      <c r="K15" s="37" t="s">
        <v>111</v>
      </c>
      <c r="L15" s="37" t="s">
        <v>111</v>
      </c>
      <c r="M15" s="20"/>
      <c r="N15" s="36"/>
      <c r="O15" s="36"/>
    </row>
    <row r="16" spans="1:15" x14ac:dyDescent="0.25">
      <c r="A16" s="82" t="s">
        <v>291</v>
      </c>
      <c r="B16" s="9"/>
      <c r="C16" s="20">
        <v>728.20207701000004</v>
      </c>
      <c r="D16" s="20">
        <v>742.06527482999991</v>
      </c>
      <c r="E16" s="20">
        <v>745.85772712999983</v>
      </c>
      <c r="F16" s="20">
        <v>744.26435020000031</v>
      </c>
      <c r="G16" s="20">
        <v>752.02869306000014</v>
      </c>
      <c r="H16" s="20">
        <v>748.80867089000003</v>
      </c>
      <c r="I16" s="20">
        <v>670.09763107000003</v>
      </c>
      <c r="J16" s="20">
        <v>694.21688729999994</v>
      </c>
      <c r="K16" s="20">
        <v>720.00065698999992</v>
      </c>
      <c r="L16" s="20">
        <v>717.05676960000005</v>
      </c>
      <c r="M16" s="20"/>
      <c r="N16" s="36"/>
      <c r="O16" s="36"/>
    </row>
    <row r="17" spans="1:18" x14ac:dyDescent="0.25">
      <c r="A17" s="17"/>
      <c r="B17" s="9"/>
      <c r="C17" s="20"/>
      <c r="D17" s="20"/>
      <c r="E17" s="20"/>
      <c r="F17" s="20"/>
      <c r="G17" s="20"/>
      <c r="H17" s="20"/>
      <c r="I17" s="20"/>
      <c r="J17" s="20"/>
      <c r="K17" s="20"/>
      <c r="L17" s="20"/>
      <c r="M17" s="20"/>
      <c r="N17" s="36"/>
      <c r="O17" s="36"/>
    </row>
    <row r="18" spans="1:18" x14ac:dyDescent="0.25">
      <c r="A18" s="374" t="s">
        <v>292</v>
      </c>
      <c r="B18" s="374"/>
      <c r="C18" s="16">
        <v>828.82075662300008</v>
      </c>
      <c r="D18" s="16">
        <v>843.17321684000001</v>
      </c>
      <c r="E18" s="16">
        <v>876.89687709199995</v>
      </c>
      <c r="F18" s="16">
        <v>877.81258355999989</v>
      </c>
      <c r="G18" s="16">
        <v>870.03802125000016</v>
      </c>
      <c r="H18" s="16">
        <v>872.06301144999998</v>
      </c>
      <c r="I18" s="16">
        <v>883.84627741999998</v>
      </c>
      <c r="J18" s="16">
        <v>857.66526199000009</v>
      </c>
      <c r="K18" s="16">
        <v>891.55144457000006</v>
      </c>
      <c r="L18" s="16">
        <v>892.58600999999999</v>
      </c>
      <c r="M18" s="36"/>
      <c r="N18" s="36"/>
      <c r="O18" s="36"/>
    </row>
    <row r="19" spans="1:18" x14ac:dyDescent="0.25">
      <c r="A19" s="25"/>
      <c r="B19" s="9"/>
      <c r="C19" s="18"/>
      <c r="D19" s="18"/>
      <c r="E19" s="18"/>
      <c r="F19" s="18"/>
      <c r="G19" s="18"/>
      <c r="H19" s="18"/>
      <c r="I19" s="18"/>
      <c r="J19" s="18"/>
      <c r="K19" s="18"/>
      <c r="L19" s="18"/>
      <c r="M19" s="18"/>
      <c r="N19" s="36"/>
      <c r="O19" s="36"/>
    </row>
    <row r="20" spans="1:18" x14ac:dyDescent="0.25">
      <c r="A20" s="82" t="s">
        <v>293</v>
      </c>
      <c r="B20" s="9"/>
      <c r="C20" s="20">
        <v>16.4056988</v>
      </c>
      <c r="D20" s="20">
        <v>17.65073138</v>
      </c>
      <c r="E20" s="20">
        <v>18.866354130000001</v>
      </c>
      <c r="F20" s="20">
        <v>19.487660539999997</v>
      </c>
      <c r="G20" s="20">
        <v>19.860555160000001</v>
      </c>
      <c r="H20" s="20">
        <v>20.311622929999999</v>
      </c>
      <c r="I20" s="20">
        <v>19.141249529999996</v>
      </c>
      <c r="J20" s="20">
        <v>18.444973269999998</v>
      </c>
      <c r="K20" s="20">
        <v>23.384902880000002</v>
      </c>
      <c r="L20" s="20">
        <v>28.746639999999999</v>
      </c>
      <c r="M20" s="20"/>
      <c r="N20" s="36"/>
      <c r="O20" s="36"/>
    </row>
    <row r="21" spans="1:18" x14ac:dyDescent="0.25">
      <c r="A21" s="82" t="s">
        <v>294</v>
      </c>
      <c r="B21" s="9"/>
      <c r="C21" s="20">
        <v>68.165521989999988</v>
      </c>
      <c r="D21" s="20">
        <v>66.91152120000001</v>
      </c>
      <c r="E21" s="20">
        <v>77.771346739999998</v>
      </c>
      <c r="F21" s="20">
        <v>78.781353510000002</v>
      </c>
      <c r="G21" s="20">
        <v>72.034677139999999</v>
      </c>
      <c r="H21" s="20">
        <v>64.00093296</v>
      </c>
      <c r="I21" s="20">
        <v>106.33117420999999</v>
      </c>
      <c r="J21" s="20">
        <v>80.465826529999987</v>
      </c>
      <c r="K21" s="20">
        <v>85.389648109999996</v>
      </c>
      <c r="L21" s="20">
        <v>91.579610000000002</v>
      </c>
      <c r="M21" s="20"/>
      <c r="N21" s="86"/>
      <c r="O21" s="36"/>
    </row>
    <row r="22" spans="1:18" x14ac:dyDescent="0.25">
      <c r="A22" s="82" t="s">
        <v>295</v>
      </c>
      <c r="B22" s="9"/>
      <c r="C22" s="20">
        <v>53.076865869999992</v>
      </c>
      <c r="D22" s="20">
        <v>60.209585920000002</v>
      </c>
      <c r="E22" s="20">
        <v>60.077155359999999</v>
      </c>
      <c r="F22" s="20">
        <v>58.599131419999992</v>
      </c>
      <c r="G22" s="20">
        <v>57.895749200000004</v>
      </c>
      <c r="H22" s="20">
        <v>61.353599760000002</v>
      </c>
      <c r="I22" s="20">
        <v>61.360873610000006</v>
      </c>
      <c r="J22" s="20">
        <v>60.526205969999992</v>
      </c>
      <c r="K22" s="20">
        <v>61.477171840000004</v>
      </c>
      <c r="L22" s="20">
        <v>61.870220000000003</v>
      </c>
      <c r="M22" s="20"/>
      <c r="N22" s="36"/>
      <c r="O22" s="36"/>
    </row>
    <row r="23" spans="1:18" x14ac:dyDescent="0.25">
      <c r="A23" s="82" t="s">
        <v>296</v>
      </c>
      <c r="B23" s="9"/>
      <c r="C23" s="37" t="s">
        <v>111</v>
      </c>
      <c r="D23" s="37" t="s">
        <v>111</v>
      </c>
      <c r="E23" s="37" t="s">
        <v>111</v>
      </c>
      <c r="F23" s="37" t="s">
        <v>111</v>
      </c>
      <c r="G23" s="37" t="s">
        <v>111</v>
      </c>
      <c r="H23" s="37" t="s">
        <v>111</v>
      </c>
      <c r="I23" s="37" t="s">
        <v>111</v>
      </c>
      <c r="J23" s="37" t="s">
        <v>111</v>
      </c>
      <c r="K23" s="37" t="s">
        <v>111</v>
      </c>
      <c r="L23" s="37" t="s">
        <v>111</v>
      </c>
      <c r="M23" s="20"/>
      <c r="N23" s="87"/>
      <c r="O23" s="36"/>
    </row>
    <row r="24" spans="1:18" x14ac:dyDescent="0.25">
      <c r="A24" s="82" t="s">
        <v>297</v>
      </c>
      <c r="B24" s="9"/>
      <c r="C24" s="20">
        <v>663.69449126000006</v>
      </c>
      <c r="D24" s="20">
        <v>667.23815909000007</v>
      </c>
      <c r="E24" s="20">
        <v>685.31636443999992</v>
      </c>
      <c r="F24" s="20">
        <v>687.91983206999987</v>
      </c>
      <c r="G24" s="20">
        <v>684.64726375000009</v>
      </c>
      <c r="H24" s="20">
        <v>694.33367293000003</v>
      </c>
      <c r="I24" s="20">
        <v>664.57075419</v>
      </c>
      <c r="J24" s="20">
        <v>668.17458650000015</v>
      </c>
      <c r="K24" s="20">
        <v>692.35105649000013</v>
      </c>
      <c r="L24" s="20">
        <v>683.19038</v>
      </c>
      <c r="M24" s="20"/>
      <c r="N24" s="86"/>
      <c r="O24" s="20"/>
    </row>
    <row r="25" spans="1:18" x14ac:dyDescent="0.25">
      <c r="A25" s="82" t="s">
        <v>298</v>
      </c>
      <c r="B25" s="9"/>
      <c r="C25" s="20">
        <v>27.478178703000001</v>
      </c>
      <c r="D25" s="20">
        <v>31.163219250000001</v>
      </c>
      <c r="E25" s="20">
        <v>34.865656422000008</v>
      </c>
      <c r="F25" s="20">
        <v>33.02460602</v>
      </c>
      <c r="G25" s="20">
        <v>35.599776000000006</v>
      </c>
      <c r="H25" s="20">
        <v>32.063182870000006</v>
      </c>
      <c r="I25" s="20">
        <v>32.442225879999995</v>
      </c>
      <c r="J25" s="20">
        <v>30.053669719999995</v>
      </c>
      <c r="K25" s="20">
        <v>28.948665250000001</v>
      </c>
      <c r="L25" s="20">
        <v>27.199159999999999</v>
      </c>
      <c r="M25" s="20"/>
      <c r="N25" s="86"/>
      <c r="O25" s="20"/>
    </row>
    <row r="26" spans="1:18" x14ac:dyDescent="0.25">
      <c r="A26" s="17"/>
      <c r="B26" s="9"/>
      <c r="C26" s="20"/>
      <c r="D26" s="20"/>
      <c r="E26" s="20"/>
      <c r="F26" s="20"/>
      <c r="G26" s="20"/>
      <c r="H26" s="20"/>
      <c r="I26" s="20"/>
      <c r="J26" s="20"/>
      <c r="K26" s="20"/>
      <c r="L26" s="20"/>
      <c r="M26" s="20"/>
      <c r="N26" s="20"/>
      <c r="O26" s="20"/>
    </row>
    <row r="27" spans="1:18" x14ac:dyDescent="0.25">
      <c r="A27" s="374" t="s">
        <v>299</v>
      </c>
      <c r="B27" s="374"/>
      <c r="C27" s="16">
        <v>64.487208363000008</v>
      </c>
      <c r="D27" s="16">
        <v>129.40854077300003</v>
      </c>
      <c r="E27" s="16">
        <v>120.10128955</v>
      </c>
      <c r="F27" s="16">
        <v>161.98484607</v>
      </c>
      <c r="G27" s="16">
        <v>165.3765856</v>
      </c>
      <c r="H27" s="16">
        <v>559.39886919000003</v>
      </c>
      <c r="I27" s="16">
        <v>509.66424238999997</v>
      </c>
      <c r="J27" s="16">
        <v>599.47743860999992</v>
      </c>
      <c r="K27" s="16">
        <v>411.08863954999998</v>
      </c>
      <c r="L27" s="16">
        <v>297.64372861000004</v>
      </c>
      <c r="M27" s="36"/>
      <c r="N27" s="36"/>
      <c r="O27" s="36"/>
    </row>
    <row r="28" spans="1:18" x14ac:dyDescent="0.25">
      <c r="A28" s="25"/>
      <c r="B28" s="9"/>
      <c r="C28" s="18"/>
      <c r="D28" s="18"/>
      <c r="E28" s="18"/>
      <c r="F28" s="18"/>
      <c r="G28" s="18"/>
      <c r="H28" s="18"/>
      <c r="I28" s="18"/>
      <c r="J28" s="18"/>
      <c r="K28" s="18"/>
      <c r="L28" s="18"/>
      <c r="M28" s="18"/>
      <c r="N28" s="18"/>
      <c r="O28" s="18"/>
    </row>
    <row r="29" spans="1:18" x14ac:dyDescent="0.25">
      <c r="A29" s="82" t="s">
        <v>300</v>
      </c>
      <c r="B29" s="9"/>
      <c r="C29" s="20">
        <v>30.059232843000011</v>
      </c>
      <c r="D29" s="20">
        <v>32.364806902999995</v>
      </c>
      <c r="E29" s="20">
        <v>33.911406040000003</v>
      </c>
      <c r="F29" s="20">
        <v>34.149261740000007</v>
      </c>
      <c r="G29" s="20">
        <v>31.691356619999993</v>
      </c>
      <c r="H29" s="20">
        <v>34.398207669999991</v>
      </c>
      <c r="I29" s="20">
        <v>32.65649341000001</v>
      </c>
      <c r="J29" s="20">
        <v>29.843013149999997</v>
      </c>
      <c r="K29" s="20">
        <v>31.056560439999988</v>
      </c>
      <c r="L29" s="20">
        <v>31.832689999999999</v>
      </c>
      <c r="M29" s="20"/>
      <c r="N29" s="20"/>
      <c r="O29" s="20"/>
    </row>
    <row r="30" spans="1:18" x14ac:dyDescent="0.25">
      <c r="A30" s="82" t="s">
        <v>301</v>
      </c>
      <c r="B30" s="9"/>
      <c r="C30" s="20">
        <v>10.21096408</v>
      </c>
      <c r="D30" s="20">
        <v>67.981780770000015</v>
      </c>
      <c r="E30" s="20">
        <v>57.655409669999997</v>
      </c>
      <c r="F30" s="20">
        <v>97.064959209999998</v>
      </c>
      <c r="G30" s="20">
        <v>111.27445031999999</v>
      </c>
      <c r="H30" s="20">
        <v>51.693772450000004</v>
      </c>
      <c r="I30" s="20">
        <v>-48.422769140000007</v>
      </c>
      <c r="J30" s="20">
        <v>41.137469309999993</v>
      </c>
      <c r="K30" s="20">
        <v>158.89210540999997</v>
      </c>
      <c r="L30" s="20">
        <v>42.05672861</v>
      </c>
      <c r="M30" s="20"/>
      <c r="N30" s="20"/>
      <c r="O30" s="20"/>
      <c r="R30" s="88"/>
    </row>
    <row r="31" spans="1:18" x14ac:dyDescent="0.25">
      <c r="A31" s="82" t="s">
        <v>302</v>
      </c>
      <c r="B31" s="9"/>
      <c r="C31" s="20">
        <v>24.217011439999997</v>
      </c>
      <c r="D31" s="20">
        <v>29.0619531</v>
      </c>
      <c r="E31" s="20">
        <v>28.53447384</v>
      </c>
      <c r="F31" s="20">
        <v>30.770625119999998</v>
      </c>
      <c r="G31" s="20">
        <v>22.410778659999995</v>
      </c>
      <c r="H31" s="20">
        <v>473.30688907000001</v>
      </c>
      <c r="I31" s="20">
        <v>525.43051811999999</v>
      </c>
      <c r="J31" s="20">
        <v>528.49695614999996</v>
      </c>
      <c r="K31" s="20">
        <v>221.13997370000001</v>
      </c>
      <c r="L31" s="20">
        <v>223.75431</v>
      </c>
      <c r="M31" s="20"/>
      <c r="N31" s="20"/>
      <c r="O31" s="20"/>
    </row>
    <row r="32" spans="1:18" x14ac:dyDescent="0.25">
      <c r="A32" s="82"/>
      <c r="B32" s="9"/>
      <c r="C32" s="20"/>
      <c r="D32" s="20"/>
      <c r="E32" s="20"/>
      <c r="F32" s="20"/>
      <c r="G32" s="20"/>
      <c r="H32" s="20"/>
      <c r="I32" s="20"/>
      <c r="J32" s="20"/>
      <c r="K32" s="20"/>
      <c r="L32" s="20"/>
      <c r="M32" s="20"/>
      <c r="N32" s="20"/>
      <c r="O32" s="20"/>
    </row>
    <row r="33" spans="1:15" x14ac:dyDescent="0.25">
      <c r="A33" s="82"/>
      <c r="B33" s="9"/>
      <c r="C33" s="20"/>
      <c r="D33" s="20"/>
      <c r="E33" s="20"/>
      <c r="F33" s="20"/>
      <c r="G33" s="20"/>
      <c r="H33" s="20"/>
      <c r="I33" s="20"/>
      <c r="J33" s="20"/>
      <c r="K33" s="20"/>
      <c r="L33" s="20"/>
      <c r="M33" s="20"/>
      <c r="N33" s="20"/>
      <c r="O33" s="20"/>
    </row>
    <row r="34" spans="1:15" x14ac:dyDescent="0.25">
      <c r="A34" s="82"/>
      <c r="B34" s="9"/>
      <c r="C34" s="20"/>
      <c r="D34" s="20"/>
      <c r="E34" s="20"/>
      <c r="F34" s="20"/>
      <c r="G34" s="20"/>
      <c r="H34" s="20"/>
      <c r="I34" s="20"/>
      <c r="J34" s="20"/>
      <c r="K34" s="20"/>
      <c r="L34" s="20"/>
      <c r="M34" s="20"/>
      <c r="N34" s="20"/>
      <c r="O34" s="20"/>
    </row>
    <row r="35" spans="1:15" x14ac:dyDescent="0.25">
      <c r="A35" s="82"/>
      <c r="B35" s="9"/>
      <c r="C35" s="20"/>
      <c r="D35" s="20"/>
      <c r="E35" s="20"/>
      <c r="F35" s="20"/>
      <c r="G35" s="20"/>
      <c r="H35" s="20"/>
      <c r="I35" s="20"/>
      <c r="J35" s="20"/>
      <c r="K35" s="20"/>
      <c r="L35" s="20"/>
      <c r="M35" s="20"/>
      <c r="N35" s="20"/>
      <c r="O35" s="20"/>
    </row>
    <row r="36" spans="1:15" x14ac:dyDescent="0.25">
      <c r="A36" s="82"/>
      <c r="B36" s="9"/>
      <c r="C36" s="20"/>
      <c r="D36" s="20"/>
      <c r="E36" s="20"/>
      <c r="F36" s="20"/>
      <c r="G36" s="20"/>
      <c r="H36" s="20"/>
      <c r="I36" s="20"/>
      <c r="J36" s="20"/>
      <c r="K36" s="20"/>
      <c r="L36" s="20"/>
      <c r="M36" s="20"/>
      <c r="N36" s="20"/>
      <c r="O36" s="20"/>
    </row>
    <row r="37" spans="1:15" x14ac:dyDescent="0.25">
      <c r="A37" s="82"/>
      <c r="B37" s="83"/>
      <c r="C37" s="20"/>
      <c r="D37" s="20"/>
      <c r="E37" s="20"/>
      <c r="F37" s="20"/>
      <c r="G37" s="20"/>
      <c r="H37" s="20"/>
      <c r="I37" s="20"/>
      <c r="J37" s="20"/>
      <c r="K37" s="20"/>
      <c r="L37" s="20"/>
      <c r="M37" s="36"/>
      <c r="N37" s="36"/>
      <c r="O37" s="36"/>
    </row>
    <row r="38" spans="1:15" x14ac:dyDescent="0.25">
      <c r="A38" s="17"/>
      <c r="B38" s="9"/>
      <c r="C38" s="20"/>
      <c r="D38" s="20"/>
      <c r="E38" s="20"/>
      <c r="F38" s="20"/>
      <c r="G38" s="20"/>
      <c r="H38" s="20"/>
      <c r="I38" s="20"/>
      <c r="J38" s="20"/>
      <c r="K38" s="20"/>
      <c r="L38" s="20"/>
    </row>
    <row r="39" spans="1:15" x14ac:dyDescent="0.25">
      <c r="A39" s="89"/>
      <c r="B39" s="83"/>
      <c r="C39" s="36"/>
      <c r="D39" s="36"/>
      <c r="E39" s="36"/>
      <c r="F39" s="36"/>
      <c r="G39" s="36"/>
      <c r="H39" s="36"/>
      <c r="I39" s="36"/>
      <c r="J39" s="36"/>
      <c r="K39" s="36"/>
      <c r="L39" s="36"/>
    </row>
    <row r="40" spans="1:15" x14ac:dyDescent="0.25">
      <c r="A40" s="19"/>
      <c r="B40" s="9"/>
      <c r="C40" s="24"/>
      <c r="D40" s="24"/>
      <c r="E40" s="24"/>
      <c r="F40" s="24"/>
      <c r="G40" s="24"/>
      <c r="H40" s="24"/>
      <c r="I40" s="24"/>
      <c r="J40" s="24"/>
      <c r="K40" s="24"/>
      <c r="L40" s="24"/>
    </row>
    <row r="41" spans="1:15" x14ac:dyDescent="0.25">
      <c r="A41" s="25"/>
      <c r="B41" s="9"/>
      <c r="C41" s="24"/>
      <c r="D41" s="24"/>
      <c r="E41" s="24"/>
      <c r="F41" s="24"/>
      <c r="G41" s="24"/>
      <c r="H41" s="24"/>
      <c r="I41" s="24"/>
      <c r="J41" s="24"/>
      <c r="K41" s="24"/>
      <c r="L41" s="24"/>
    </row>
    <row r="42" spans="1:15" x14ac:dyDescent="0.25">
      <c r="A42" s="19"/>
      <c r="B42" s="9"/>
      <c r="C42" s="24"/>
      <c r="D42" s="24"/>
      <c r="E42" s="24"/>
      <c r="F42" s="24"/>
      <c r="G42" s="24"/>
      <c r="H42" s="24"/>
      <c r="I42" s="24"/>
      <c r="J42" s="24"/>
      <c r="K42" s="24"/>
      <c r="L42" s="24"/>
    </row>
    <row r="43" spans="1:15" x14ac:dyDescent="0.25">
      <c r="A43" s="26"/>
      <c r="B43" s="9"/>
      <c r="C43" s="24"/>
      <c r="D43" s="24"/>
      <c r="E43" s="24"/>
      <c r="F43" s="24"/>
      <c r="G43" s="24"/>
      <c r="H43" s="24"/>
      <c r="I43" s="24"/>
      <c r="J43" s="24"/>
      <c r="K43" s="24"/>
      <c r="L43" s="24"/>
    </row>
    <row r="44" spans="1:15" x14ac:dyDescent="0.25">
      <c r="A44" s="19"/>
      <c r="B44" s="9"/>
      <c r="C44" s="24"/>
      <c r="D44" s="24"/>
      <c r="E44" s="24"/>
      <c r="F44" s="24"/>
      <c r="G44" s="24"/>
      <c r="H44" s="24"/>
      <c r="I44" s="24"/>
      <c r="J44" s="24"/>
      <c r="K44" s="24"/>
      <c r="L44" s="24"/>
    </row>
    <row r="45" spans="1:15" x14ac:dyDescent="0.25">
      <c r="A45" s="19"/>
      <c r="B45" s="9"/>
      <c r="C45" s="24"/>
      <c r="D45" s="24"/>
      <c r="E45" s="24"/>
      <c r="F45" s="24"/>
      <c r="G45" s="24"/>
      <c r="H45" s="24"/>
      <c r="I45" s="24"/>
      <c r="J45" s="24"/>
      <c r="K45" s="24"/>
      <c r="L45" s="24"/>
    </row>
    <row r="46" spans="1:15" x14ac:dyDescent="0.25">
      <c r="A46" s="19"/>
      <c r="B46" s="9"/>
      <c r="C46" s="24"/>
      <c r="D46" s="24"/>
      <c r="E46" s="24"/>
      <c r="F46" s="24"/>
      <c r="G46" s="24"/>
      <c r="H46" s="24"/>
      <c r="I46" s="24"/>
      <c r="J46" s="24"/>
      <c r="K46" s="24"/>
      <c r="L46" s="24"/>
    </row>
    <row r="47" spans="1:15" x14ac:dyDescent="0.25">
      <c r="A47" s="27"/>
      <c r="B47" s="9"/>
      <c r="C47" s="24"/>
      <c r="D47" s="24"/>
      <c r="E47" s="24"/>
      <c r="F47" s="24"/>
      <c r="G47" s="24"/>
      <c r="H47" s="24"/>
      <c r="I47" s="24"/>
      <c r="J47" s="24"/>
      <c r="K47" s="24"/>
      <c r="L47" s="24"/>
    </row>
    <row r="48" spans="1:15" x14ac:dyDescent="0.25">
      <c r="M48" s="5"/>
    </row>
  </sheetData>
  <mergeCells count="5">
    <mergeCell ref="A1:L1"/>
    <mergeCell ref="A3:L3"/>
    <mergeCell ref="A9:B9"/>
    <mergeCell ref="A18:B18"/>
    <mergeCell ref="A27:B27"/>
  </mergeCells>
  <pageMargins left="0.45" right="0.45" top="0.5" bottom="0.5" header="0.3" footer="0.3"/>
  <pageSetup scale="78"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1B24F-3812-453F-A07C-659CAA6B0F61}">
  <sheetPr>
    <pageSetUpPr fitToPage="1"/>
  </sheetPr>
  <dimension ref="A1:V48"/>
  <sheetViews>
    <sheetView zoomScaleNormal="100" workbookViewId="0">
      <selection sqref="A1:L1"/>
    </sheetView>
  </sheetViews>
  <sheetFormatPr defaultRowHeight="15.75" x14ac:dyDescent="0.25"/>
  <cols>
    <col min="1" max="1" width="24.125" customWidth="1"/>
    <col min="2" max="2" width="2.125" customWidth="1"/>
    <col min="3" max="12" width="11.375" customWidth="1"/>
    <col min="14" max="14" width="12.625" bestFit="1" customWidth="1"/>
    <col min="15" max="15" width="18.875" style="91" bestFit="1" customWidth="1"/>
    <col min="16" max="16" width="11.875" bestFit="1" customWidth="1"/>
    <col min="18" max="18" width="13.5" bestFit="1" customWidth="1"/>
    <col min="21" max="21" width="12.625" bestFit="1" customWidth="1"/>
  </cols>
  <sheetData>
    <row r="1" spans="1:22" s="1" customFormat="1" ht="26.25" x14ac:dyDescent="0.4">
      <c r="A1" s="327" t="s">
        <v>283</v>
      </c>
      <c r="B1" s="327"/>
      <c r="C1" s="327"/>
      <c r="D1" s="327"/>
      <c r="E1" s="327"/>
      <c r="F1" s="327"/>
      <c r="G1" s="327"/>
      <c r="H1" s="327"/>
      <c r="I1" s="327"/>
      <c r="J1" s="327"/>
      <c r="K1" s="327"/>
      <c r="L1" s="327"/>
      <c r="O1" s="90"/>
    </row>
    <row r="2" spans="1:22" ht="4.5" customHeight="1" x14ac:dyDescent="0.25">
      <c r="A2" s="2"/>
      <c r="B2" s="2"/>
      <c r="C2" s="2"/>
      <c r="D2" s="2"/>
      <c r="E2" s="2"/>
      <c r="F2" s="2"/>
      <c r="G2" s="2"/>
      <c r="H2" s="2"/>
      <c r="I2" s="2"/>
      <c r="J2" s="2"/>
      <c r="K2" s="2"/>
      <c r="L2" s="2"/>
    </row>
    <row r="3" spans="1:22" ht="18.75" customHeight="1" x14ac:dyDescent="0.3">
      <c r="A3" s="328" t="s">
        <v>112</v>
      </c>
      <c r="B3" s="328"/>
      <c r="C3" s="328"/>
      <c r="D3" s="328"/>
      <c r="E3" s="328"/>
      <c r="F3" s="328"/>
      <c r="G3" s="328"/>
      <c r="H3" s="328"/>
      <c r="I3" s="328"/>
      <c r="J3" s="328"/>
      <c r="K3" s="328"/>
      <c r="L3" s="328"/>
    </row>
    <row r="5" spans="1:22" x14ac:dyDescent="0.25">
      <c r="A5" s="8"/>
      <c r="B5" s="9"/>
      <c r="C5" s="10">
        <v>2013</v>
      </c>
      <c r="D5" s="10">
        <v>2014</v>
      </c>
      <c r="E5" s="10">
        <v>2015</v>
      </c>
      <c r="F5" s="10">
        <v>2016</v>
      </c>
      <c r="G5" s="10">
        <v>2017</v>
      </c>
      <c r="H5" s="10">
        <v>2018</v>
      </c>
      <c r="I5" s="10">
        <v>2019</v>
      </c>
      <c r="J5" s="10">
        <v>2020</v>
      </c>
      <c r="K5" s="10">
        <v>2021</v>
      </c>
      <c r="L5" s="10">
        <v>2022</v>
      </c>
    </row>
    <row r="6" spans="1:22" x14ac:dyDescent="0.25">
      <c r="A6" s="8"/>
      <c r="B6" s="9"/>
      <c r="C6" s="12"/>
      <c r="D6" s="12"/>
      <c r="E6" s="12"/>
      <c r="F6" s="12"/>
      <c r="G6" s="12"/>
      <c r="H6" s="12"/>
      <c r="I6" s="12"/>
      <c r="J6" s="12"/>
      <c r="K6" s="12"/>
      <c r="L6" s="12"/>
    </row>
    <row r="7" spans="1:22" ht="15.75" customHeight="1" x14ac:dyDescent="0.25">
      <c r="A7" s="14" t="s">
        <v>284</v>
      </c>
      <c r="B7" s="15"/>
      <c r="C7" s="16">
        <v>2416.2387337199998</v>
      </c>
      <c r="D7" s="16">
        <v>2446.7640277399996</v>
      </c>
      <c r="E7" s="16">
        <v>2611.5115733600001</v>
      </c>
      <c r="F7" s="16">
        <v>2657.5488167200001</v>
      </c>
      <c r="G7" s="16">
        <v>2758.5291533200002</v>
      </c>
      <c r="H7" s="16">
        <v>2948.4917428700001</v>
      </c>
      <c r="I7" s="16">
        <v>2849.2510163699999</v>
      </c>
      <c r="J7" s="16">
        <v>2663.4792013700003</v>
      </c>
      <c r="K7" s="16">
        <v>2825.5686408400002</v>
      </c>
      <c r="L7" s="16">
        <v>2883.38451308</v>
      </c>
      <c r="N7" s="92"/>
      <c r="O7" s="92"/>
      <c r="P7" s="92"/>
      <c r="Q7" s="92"/>
      <c r="R7" s="92"/>
      <c r="S7" s="92"/>
      <c r="T7" s="92"/>
      <c r="U7" s="92"/>
      <c r="V7" s="92"/>
    </row>
    <row r="8" spans="1:22" x14ac:dyDescent="0.25">
      <c r="A8" s="17"/>
      <c r="B8" s="9"/>
      <c r="C8" s="18"/>
      <c r="D8" s="18"/>
      <c r="E8" s="18"/>
      <c r="F8" s="18"/>
      <c r="G8" s="18"/>
      <c r="H8" s="18"/>
      <c r="I8" s="18"/>
      <c r="J8" s="18"/>
      <c r="K8" s="18"/>
      <c r="L8" s="18"/>
      <c r="N8" s="92"/>
      <c r="O8" s="92"/>
      <c r="P8" s="92"/>
      <c r="Q8" s="92"/>
      <c r="R8" s="92"/>
      <c r="S8" s="92"/>
      <c r="T8" s="92"/>
      <c r="U8" s="92"/>
      <c r="V8" s="92"/>
    </row>
    <row r="9" spans="1:22" x14ac:dyDescent="0.25">
      <c r="A9" s="374" t="s">
        <v>285</v>
      </c>
      <c r="B9" s="374"/>
      <c r="C9" s="16">
        <v>1223.1408369200001</v>
      </c>
      <c r="D9" s="16">
        <v>1294.43248214</v>
      </c>
      <c r="E9" s="16">
        <v>1562.4303637099999</v>
      </c>
      <c r="F9" s="16">
        <v>1659.1973853399998</v>
      </c>
      <c r="G9" s="16">
        <v>1732.6595695400001</v>
      </c>
      <c r="H9" s="16">
        <v>1846.4028316200001</v>
      </c>
      <c r="I9" s="16">
        <v>1837.1840377500002</v>
      </c>
      <c r="J9" s="16">
        <v>1708.4379394</v>
      </c>
      <c r="K9" s="16">
        <v>1656.3590093799999</v>
      </c>
      <c r="L9" s="16">
        <v>1746.9698690099999</v>
      </c>
      <c r="N9" s="92"/>
      <c r="O9" s="92"/>
      <c r="P9" s="92"/>
      <c r="Q9" s="92"/>
      <c r="R9" s="92"/>
      <c r="S9" s="92"/>
      <c r="T9" s="92"/>
      <c r="U9" s="92"/>
      <c r="V9" s="92"/>
    </row>
    <row r="10" spans="1:22" x14ac:dyDescent="0.25">
      <c r="A10" s="19"/>
      <c r="B10" s="9"/>
      <c r="C10" s="20"/>
      <c r="D10" s="20"/>
      <c r="E10" s="20"/>
      <c r="F10" s="20"/>
      <c r="G10" s="20"/>
      <c r="H10" s="20"/>
      <c r="I10" s="20"/>
      <c r="J10" s="20"/>
      <c r="K10" s="20"/>
      <c r="L10" s="20"/>
      <c r="N10" s="92"/>
      <c r="O10" s="92"/>
      <c r="P10" s="92"/>
      <c r="Q10" s="92"/>
      <c r="R10" s="92"/>
      <c r="S10" s="92"/>
      <c r="T10" s="92"/>
      <c r="U10" s="92"/>
      <c r="V10" s="92"/>
    </row>
    <row r="11" spans="1:22" x14ac:dyDescent="0.25">
      <c r="A11" s="19" t="s">
        <v>286</v>
      </c>
      <c r="B11" s="9"/>
      <c r="C11" s="20">
        <v>48.366942119999997</v>
      </c>
      <c r="D11" s="20">
        <v>35.785590380000002</v>
      </c>
      <c r="E11" s="20">
        <v>71.861762940000006</v>
      </c>
      <c r="F11" s="20">
        <v>95.266466610000009</v>
      </c>
      <c r="G11" s="20">
        <v>99.910703209999994</v>
      </c>
      <c r="H11" s="20">
        <v>134.66409962</v>
      </c>
      <c r="I11" s="20">
        <v>133.96797625000002</v>
      </c>
      <c r="J11" s="20">
        <v>128.94827821999999</v>
      </c>
      <c r="K11" s="20">
        <v>123.14738339</v>
      </c>
      <c r="L11" s="20">
        <v>136.09528225</v>
      </c>
      <c r="N11" s="92"/>
      <c r="O11" s="92"/>
      <c r="P11" s="92"/>
      <c r="Q11" s="92"/>
      <c r="R11" s="92"/>
      <c r="S11" s="92"/>
      <c r="T11" s="92"/>
      <c r="U11" s="92"/>
      <c r="V11" s="92"/>
    </row>
    <row r="12" spans="1:22" x14ac:dyDescent="0.25">
      <c r="A12" s="82" t="s">
        <v>287</v>
      </c>
      <c r="B12" s="9"/>
      <c r="C12" s="20">
        <v>1.3590681100000002</v>
      </c>
      <c r="D12" s="20">
        <v>1.9114109399999999</v>
      </c>
      <c r="E12" s="20">
        <v>3.62863903</v>
      </c>
      <c r="F12" s="20">
        <v>9.4422538300000003</v>
      </c>
      <c r="G12" s="20">
        <v>11.08486298</v>
      </c>
      <c r="H12" s="20">
        <v>14.227216740000001</v>
      </c>
      <c r="I12" s="20">
        <v>15.590549369999998</v>
      </c>
      <c r="J12" s="20">
        <v>12.965873130000002</v>
      </c>
      <c r="K12" s="20">
        <v>12.158099139999999</v>
      </c>
      <c r="L12" s="20">
        <v>15.42464129</v>
      </c>
      <c r="N12" s="92"/>
      <c r="O12" s="92"/>
      <c r="P12" s="92"/>
      <c r="Q12" s="92"/>
      <c r="R12" s="92"/>
      <c r="S12" s="92"/>
      <c r="T12" s="92"/>
      <c r="U12" s="92"/>
      <c r="V12" s="92"/>
    </row>
    <row r="13" spans="1:22" x14ac:dyDescent="0.25">
      <c r="A13" s="82" t="s">
        <v>288</v>
      </c>
      <c r="B13" s="9"/>
      <c r="C13" s="20">
        <v>445.09429767</v>
      </c>
      <c r="D13" s="20">
        <v>534.08633550000002</v>
      </c>
      <c r="E13" s="20">
        <v>747.44595973999992</v>
      </c>
      <c r="F13" s="20">
        <v>836.8714668099999</v>
      </c>
      <c r="G13" s="20">
        <v>903.98866338000005</v>
      </c>
      <c r="H13" s="20">
        <v>1018.3821465399999</v>
      </c>
      <c r="I13" s="20">
        <v>1006.0624018800002</v>
      </c>
      <c r="J13" s="20">
        <v>931.44328686999984</v>
      </c>
      <c r="K13" s="20">
        <v>904.8313869000001</v>
      </c>
      <c r="L13" s="20">
        <v>949.74467440000001</v>
      </c>
      <c r="N13" s="92"/>
      <c r="O13" s="92"/>
      <c r="P13" s="92"/>
      <c r="Q13" s="92"/>
      <c r="R13" s="92"/>
      <c r="S13" s="92"/>
      <c r="T13" s="92"/>
      <c r="U13" s="92"/>
      <c r="V13" s="92"/>
    </row>
    <row r="14" spans="1:22" x14ac:dyDescent="0.25">
      <c r="A14" s="82" t="s">
        <v>289</v>
      </c>
      <c r="B14" s="9"/>
      <c r="C14" s="37" t="s">
        <v>111</v>
      </c>
      <c r="D14" s="37">
        <v>62.568146229999996</v>
      </c>
      <c r="E14" s="37">
        <v>157.22404068999998</v>
      </c>
      <c r="F14" s="37">
        <v>150.27903107</v>
      </c>
      <c r="G14" s="37">
        <v>146.56958461000002</v>
      </c>
      <c r="H14" s="37">
        <v>149.54071859000001</v>
      </c>
      <c r="I14" s="37">
        <v>145.30681856999999</v>
      </c>
      <c r="J14" s="37">
        <v>142.09827796000002</v>
      </c>
      <c r="K14" s="37">
        <v>144.21196208000001</v>
      </c>
      <c r="L14" s="37">
        <v>146.30508974</v>
      </c>
      <c r="N14" s="92"/>
      <c r="O14" s="92"/>
      <c r="P14" s="92"/>
      <c r="Q14" s="92"/>
      <c r="R14" s="92"/>
      <c r="S14" s="92"/>
      <c r="T14" s="92"/>
      <c r="U14" s="92"/>
      <c r="V14" s="92"/>
    </row>
    <row r="15" spans="1:22" x14ac:dyDescent="0.25">
      <c r="A15" s="82" t="s">
        <v>290</v>
      </c>
      <c r="B15" s="9"/>
      <c r="C15" s="37" t="s">
        <v>111</v>
      </c>
      <c r="D15" s="37">
        <v>244.09395212000001</v>
      </c>
      <c r="E15" s="37">
        <v>577.73216708999996</v>
      </c>
      <c r="F15" s="37">
        <v>568.13815877999991</v>
      </c>
      <c r="G15" s="37">
        <v>571.04550560000007</v>
      </c>
      <c r="H15" s="37">
        <v>529.5803782800001</v>
      </c>
      <c r="I15" s="37">
        <v>536.23624774000007</v>
      </c>
      <c r="J15" s="37">
        <v>493.00577147999996</v>
      </c>
      <c r="K15" s="37">
        <v>472.05102423</v>
      </c>
      <c r="L15" s="37">
        <v>499.39362122</v>
      </c>
      <c r="N15" s="92"/>
      <c r="O15" s="92"/>
      <c r="P15" s="92"/>
      <c r="Q15" s="92"/>
      <c r="R15" s="92"/>
      <c r="S15" s="92"/>
      <c r="T15" s="92"/>
      <c r="U15" s="92"/>
      <c r="V15" s="92"/>
    </row>
    <row r="16" spans="1:22" x14ac:dyDescent="0.25">
      <c r="A16" s="82" t="s">
        <v>291</v>
      </c>
      <c r="B16" s="9"/>
      <c r="C16" s="20">
        <v>728.32052902000009</v>
      </c>
      <c r="D16" s="20">
        <v>415.98704696999994</v>
      </c>
      <c r="E16" s="20">
        <v>4.5377942200000003</v>
      </c>
      <c r="F16" s="20">
        <v>-0.79999176000000005</v>
      </c>
      <c r="G16" s="20">
        <v>6.0249759999999999E-2</v>
      </c>
      <c r="H16" s="20">
        <v>8.2718500000000007E-3</v>
      </c>
      <c r="I16" s="20">
        <v>2.0043939999999982E-2</v>
      </c>
      <c r="J16" s="20">
        <v>-2.3548260000000001E-2</v>
      </c>
      <c r="K16" s="20">
        <v>-4.0846360000000012E-2</v>
      </c>
      <c r="L16" s="20">
        <v>6.5601100000000001E-3</v>
      </c>
      <c r="N16" s="92"/>
      <c r="O16" s="92"/>
      <c r="P16" s="92"/>
      <c r="Q16" s="92"/>
      <c r="R16" s="92"/>
      <c r="S16" s="92"/>
      <c r="T16" s="92"/>
      <c r="U16" s="92"/>
      <c r="V16" s="92"/>
    </row>
    <row r="17" spans="1:22" x14ac:dyDescent="0.25">
      <c r="A17" s="17"/>
      <c r="B17" s="9"/>
      <c r="C17" s="20"/>
      <c r="D17" s="20"/>
      <c r="E17" s="20"/>
      <c r="F17" s="20"/>
      <c r="G17" s="20"/>
      <c r="H17" s="20"/>
      <c r="I17" s="20"/>
      <c r="J17" s="20"/>
      <c r="K17" s="20"/>
      <c r="L17" s="20"/>
      <c r="N17" s="92"/>
      <c r="O17" s="92"/>
      <c r="P17" s="92"/>
      <c r="Q17" s="92"/>
      <c r="R17" s="92"/>
      <c r="S17" s="92"/>
      <c r="T17" s="92"/>
      <c r="U17" s="92"/>
      <c r="V17" s="92"/>
    </row>
    <row r="18" spans="1:22" x14ac:dyDescent="0.25">
      <c r="A18" s="374" t="s">
        <v>292</v>
      </c>
      <c r="B18" s="374"/>
      <c r="C18" s="16">
        <v>892.51690355999995</v>
      </c>
      <c r="D18" s="16">
        <v>893.88461440999993</v>
      </c>
      <c r="E18" s="16">
        <v>950.80701391999992</v>
      </c>
      <c r="F18" s="16">
        <v>962.67836467999996</v>
      </c>
      <c r="G18" s="16">
        <v>1000.5287866100001</v>
      </c>
      <c r="H18" s="16">
        <v>1045.5960164799999</v>
      </c>
      <c r="I18" s="16">
        <v>992.38855042</v>
      </c>
      <c r="J18" s="16">
        <v>954.04429028000004</v>
      </c>
      <c r="K18" s="16">
        <v>1151.3544952899999</v>
      </c>
      <c r="L18" s="16">
        <v>1126.5747568900001</v>
      </c>
      <c r="N18" s="92"/>
      <c r="O18" s="92"/>
      <c r="P18" s="92"/>
      <c r="Q18" s="92"/>
      <c r="R18" s="92"/>
      <c r="S18" s="92"/>
      <c r="T18" s="92"/>
      <c r="U18" s="92"/>
      <c r="V18" s="92"/>
    </row>
    <row r="19" spans="1:22" x14ac:dyDescent="0.25">
      <c r="A19" s="25"/>
      <c r="B19" s="9"/>
      <c r="C19" s="18"/>
      <c r="D19" s="18"/>
      <c r="E19" s="18"/>
      <c r="F19" s="18"/>
      <c r="G19" s="18"/>
      <c r="H19" s="18"/>
      <c r="I19" s="18"/>
      <c r="J19" s="18"/>
      <c r="K19" s="18"/>
      <c r="L19" s="18"/>
      <c r="N19" s="92"/>
      <c r="O19" s="92"/>
      <c r="P19" s="92"/>
      <c r="Q19" s="92"/>
      <c r="R19" s="92"/>
      <c r="S19" s="92"/>
      <c r="T19" s="92"/>
      <c r="U19" s="92"/>
      <c r="V19" s="92"/>
    </row>
    <row r="20" spans="1:22" x14ac:dyDescent="0.25">
      <c r="A20" s="82" t="s">
        <v>293</v>
      </c>
      <c r="B20" s="9"/>
      <c r="C20" s="20">
        <v>27.991801949999999</v>
      </c>
      <c r="D20" s="20">
        <v>26.860824670000003</v>
      </c>
      <c r="E20" s="20">
        <v>36.533660469999994</v>
      </c>
      <c r="F20" s="20">
        <v>33.400945299999997</v>
      </c>
      <c r="G20" s="20">
        <v>32.399474390000002</v>
      </c>
      <c r="H20" s="20">
        <v>37.223632659999993</v>
      </c>
      <c r="I20" s="20">
        <v>37.139924099999995</v>
      </c>
      <c r="J20" s="20">
        <v>32.395784079999999</v>
      </c>
      <c r="K20" s="20">
        <v>31.648638480000002</v>
      </c>
      <c r="L20" s="20">
        <v>32.962416639999994</v>
      </c>
      <c r="N20" s="92"/>
      <c r="O20" s="92"/>
      <c r="P20" s="92"/>
      <c r="Q20" s="92"/>
      <c r="R20" s="92"/>
      <c r="S20" s="92"/>
      <c r="T20" s="92"/>
      <c r="U20" s="92"/>
      <c r="V20" s="92"/>
    </row>
    <row r="21" spans="1:22" x14ac:dyDescent="0.25">
      <c r="A21" s="82" t="s">
        <v>294</v>
      </c>
      <c r="B21" s="9"/>
      <c r="C21" s="20">
        <v>86.992825909999993</v>
      </c>
      <c r="D21" s="20">
        <v>95.674360669999999</v>
      </c>
      <c r="E21" s="20">
        <v>96.136013509999998</v>
      </c>
      <c r="F21" s="20">
        <v>122.55037367</v>
      </c>
      <c r="G21" s="20">
        <v>122.01813942000001</v>
      </c>
      <c r="H21" s="20">
        <v>138.63699160000002</v>
      </c>
      <c r="I21" s="20">
        <v>138.80694426000002</v>
      </c>
      <c r="J21" s="20">
        <v>154.94111107999998</v>
      </c>
      <c r="K21" s="20">
        <v>173.33293900999996</v>
      </c>
      <c r="L21" s="20">
        <v>156.05638660999998</v>
      </c>
      <c r="N21" s="92"/>
      <c r="O21" s="92"/>
      <c r="P21" s="92"/>
      <c r="Q21" s="92"/>
      <c r="R21" s="92"/>
      <c r="S21" s="92"/>
      <c r="T21" s="92"/>
      <c r="U21" s="92"/>
      <c r="V21" s="92"/>
    </row>
    <row r="22" spans="1:22" x14ac:dyDescent="0.25">
      <c r="A22" s="82" t="s">
        <v>295</v>
      </c>
      <c r="B22" s="9"/>
      <c r="C22" s="20">
        <v>61.458762329999999</v>
      </c>
      <c r="D22" s="20">
        <v>54.461535840000003</v>
      </c>
      <c r="E22" s="20">
        <v>76.215989649999997</v>
      </c>
      <c r="F22" s="20">
        <v>71.382760170000012</v>
      </c>
      <c r="G22" s="20">
        <v>69.65840962</v>
      </c>
      <c r="H22" s="20">
        <v>67.568729619999999</v>
      </c>
      <c r="I22" s="20">
        <v>71.54287604999999</v>
      </c>
      <c r="J22" s="20">
        <v>45.831487529999997</v>
      </c>
      <c r="K22" s="20">
        <v>80.412250009999994</v>
      </c>
      <c r="L22" s="20">
        <v>90.742735300000021</v>
      </c>
      <c r="N22" s="92"/>
      <c r="O22" s="92"/>
      <c r="P22" s="92"/>
      <c r="Q22" s="92"/>
      <c r="R22" s="92"/>
      <c r="S22" s="92"/>
      <c r="T22" s="92"/>
      <c r="U22" s="92"/>
      <c r="V22" s="92"/>
    </row>
    <row r="23" spans="1:22" x14ac:dyDescent="0.25">
      <c r="A23" s="82" t="s">
        <v>296</v>
      </c>
      <c r="B23" s="9"/>
      <c r="C23" s="37" t="s">
        <v>111</v>
      </c>
      <c r="D23" s="37" t="s">
        <v>111</v>
      </c>
      <c r="E23" s="37" t="s">
        <v>111</v>
      </c>
      <c r="F23" s="37" t="s">
        <v>111</v>
      </c>
      <c r="G23" s="37" t="s">
        <v>111</v>
      </c>
      <c r="H23" s="37" t="s">
        <v>111</v>
      </c>
      <c r="I23" s="37">
        <v>4.6472699999999998</v>
      </c>
      <c r="J23" s="37">
        <v>26.82508043</v>
      </c>
      <c r="K23" s="37">
        <v>9.4878455899999992</v>
      </c>
      <c r="L23" s="37">
        <v>20.510600499999999</v>
      </c>
      <c r="N23" s="92"/>
      <c r="O23" s="92"/>
      <c r="P23" s="92"/>
      <c r="Q23" s="92"/>
      <c r="R23" s="92"/>
      <c r="S23" s="92"/>
      <c r="T23" s="92"/>
      <c r="U23" s="92"/>
      <c r="V23" s="92"/>
    </row>
    <row r="24" spans="1:22" x14ac:dyDescent="0.25">
      <c r="A24" s="82" t="s">
        <v>297</v>
      </c>
      <c r="B24" s="9"/>
      <c r="C24" s="20">
        <v>687.92848196</v>
      </c>
      <c r="D24" s="20">
        <v>686.01923405999992</v>
      </c>
      <c r="E24" s="20">
        <v>727.82403513999998</v>
      </c>
      <c r="F24" s="20">
        <v>720.39827274000004</v>
      </c>
      <c r="G24" s="20">
        <v>757.63219183000001</v>
      </c>
      <c r="H24" s="20">
        <v>775.56638732999988</v>
      </c>
      <c r="I24" s="20">
        <v>730.38028294000003</v>
      </c>
      <c r="J24" s="20">
        <v>746.79561087000013</v>
      </c>
      <c r="K24" s="20">
        <v>854.24207008999997</v>
      </c>
      <c r="L24" s="20">
        <v>829.30517783999994</v>
      </c>
      <c r="N24" s="92"/>
      <c r="O24" s="92"/>
      <c r="P24" s="92"/>
      <c r="Q24" s="92"/>
      <c r="R24" s="92"/>
      <c r="S24" s="92"/>
      <c r="T24" s="92"/>
      <c r="U24" s="92"/>
      <c r="V24" s="92"/>
    </row>
    <row r="25" spans="1:22" x14ac:dyDescent="0.25">
      <c r="A25" s="82" t="s">
        <v>298</v>
      </c>
      <c r="B25" s="9"/>
      <c r="C25" s="20">
        <v>28.145031409999998</v>
      </c>
      <c r="D25" s="20">
        <v>30.868659170000004</v>
      </c>
      <c r="E25" s="20">
        <v>14.09731515</v>
      </c>
      <c r="F25" s="20">
        <v>14.9460128</v>
      </c>
      <c r="G25" s="20">
        <v>18.820571350000002</v>
      </c>
      <c r="H25" s="20">
        <v>26.600275269999997</v>
      </c>
      <c r="I25" s="20">
        <v>9.8712530699999999</v>
      </c>
      <c r="J25" s="20">
        <v>-52.744783710000007</v>
      </c>
      <c r="K25" s="20">
        <v>2.2307521099999996</v>
      </c>
      <c r="L25" s="20">
        <v>-3.0025600000000012</v>
      </c>
      <c r="N25" s="92"/>
      <c r="O25" s="92"/>
      <c r="P25" s="92"/>
      <c r="Q25" s="92"/>
      <c r="R25" s="92"/>
      <c r="S25" s="92"/>
      <c r="T25" s="92"/>
      <c r="U25" s="92"/>
      <c r="V25" s="92"/>
    </row>
    <row r="26" spans="1:22" x14ac:dyDescent="0.25">
      <c r="A26" s="17"/>
      <c r="B26" s="9"/>
      <c r="C26" s="20"/>
      <c r="D26" s="20"/>
      <c r="E26" s="20"/>
      <c r="F26" s="20"/>
      <c r="G26" s="20"/>
      <c r="H26" s="20"/>
      <c r="I26" s="20"/>
      <c r="J26" s="20"/>
      <c r="K26" s="20"/>
      <c r="L26" s="20"/>
      <c r="N26" s="92"/>
      <c r="O26" s="92"/>
      <c r="P26" s="92"/>
      <c r="Q26" s="92"/>
      <c r="R26" s="92"/>
      <c r="S26" s="92"/>
      <c r="T26" s="92"/>
      <c r="U26" s="92"/>
      <c r="V26" s="92"/>
    </row>
    <row r="27" spans="1:22" x14ac:dyDescent="0.25">
      <c r="A27" s="374" t="s">
        <v>299</v>
      </c>
      <c r="B27" s="374"/>
      <c r="C27" s="16">
        <v>300.58099324</v>
      </c>
      <c r="D27" s="16">
        <v>258.44693118999999</v>
      </c>
      <c r="E27" s="16">
        <v>98.274195730000002</v>
      </c>
      <c r="F27" s="16">
        <v>35.6730667</v>
      </c>
      <c r="G27" s="16">
        <v>25.340797169999998</v>
      </c>
      <c r="H27" s="16">
        <v>56.492894770000007</v>
      </c>
      <c r="I27" s="16">
        <v>19.678428199999999</v>
      </c>
      <c r="J27" s="16">
        <v>0.99697168999999997</v>
      </c>
      <c r="K27" s="16">
        <v>17.855136169999998</v>
      </c>
      <c r="L27" s="16">
        <v>9.8398871799999981</v>
      </c>
      <c r="N27" s="92"/>
      <c r="O27" s="92"/>
      <c r="P27" s="92"/>
      <c r="Q27" s="92"/>
      <c r="R27" s="92"/>
      <c r="S27" s="92"/>
      <c r="T27" s="92"/>
      <c r="U27" s="92"/>
      <c r="V27" s="92"/>
    </row>
    <row r="28" spans="1:22" x14ac:dyDescent="0.25">
      <c r="A28" s="25"/>
      <c r="B28" s="9"/>
      <c r="C28" s="18"/>
      <c r="D28" s="18"/>
      <c r="E28" s="18"/>
      <c r="F28" s="18"/>
      <c r="G28" s="18"/>
      <c r="H28" s="18"/>
      <c r="I28" s="18"/>
      <c r="J28" s="18"/>
      <c r="K28" s="18"/>
      <c r="L28" s="18"/>
      <c r="N28" s="92"/>
      <c r="O28" s="92"/>
      <c r="P28" s="92"/>
      <c r="Q28" s="92"/>
      <c r="R28" s="92"/>
      <c r="S28" s="92"/>
      <c r="T28" s="92"/>
      <c r="U28" s="92"/>
      <c r="V28" s="92"/>
    </row>
    <row r="29" spans="1:22" x14ac:dyDescent="0.25">
      <c r="A29" s="82" t="s">
        <v>300</v>
      </c>
      <c r="B29" s="9"/>
      <c r="C29" s="20">
        <v>29.933430370000004</v>
      </c>
      <c r="D29" s="20">
        <v>5.5669873000000001</v>
      </c>
      <c r="E29" s="20">
        <v>0.99530079000000005</v>
      </c>
      <c r="F29" s="20">
        <v>2.6985889099999998</v>
      </c>
      <c r="G29" s="20">
        <v>2.7966596400000001</v>
      </c>
      <c r="H29" s="20">
        <v>4.1450266800000009</v>
      </c>
      <c r="I29" s="20">
        <v>0.8543894999999988</v>
      </c>
      <c r="J29" s="20">
        <v>-12.364199059999999</v>
      </c>
      <c r="K29" s="20">
        <v>11.323728689999999</v>
      </c>
      <c r="L29" s="20">
        <v>1.2161702500000009</v>
      </c>
      <c r="N29" s="92"/>
      <c r="O29" s="92"/>
      <c r="P29" s="92"/>
      <c r="Q29" s="92"/>
      <c r="R29" s="92"/>
      <c r="S29" s="92"/>
      <c r="T29" s="92"/>
      <c r="U29" s="92"/>
      <c r="V29" s="92"/>
    </row>
    <row r="30" spans="1:22" x14ac:dyDescent="0.25">
      <c r="A30" s="82" t="s">
        <v>301</v>
      </c>
      <c r="B30" s="9"/>
      <c r="C30" s="20">
        <v>47.228488340000006</v>
      </c>
      <c r="D30" s="20">
        <v>35.720854219999993</v>
      </c>
      <c r="E30" s="20">
        <v>77.440238519999994</v>
      </c>
      <c r="F30" s="20">
        <v>18.941022500000003</v>
      </c>
      <c r="G30" s="20">
        <v>14.929481069999998</v>
      </c>
      <c r="H30" s="20">
        <v>47.962547090000008</v>
      </c>
      <c r="I30" s="20">
        <v>16.070821119999998</v>
      </c>
      <c r="J30" s="20">
        <v>11.872108990000001</v>
      </c>
      <c r="K30" s="20">
        <v>4.9283759999999992</v>
      </c>
      <c r="L30" s="20">
        <v>6.0665254499999994</v>
      </c>
      <c r="N30" s="92"/>
      <c r="O30" s="92"/>
      <c r="P30" s="92"/>
      <c r="Q30" s="92"/>
      <c r="R30" s="92"/>
      <c r="S30" s="92"/>
      <c r="T30" s="92"/>
      <c r="U30" s="92"/>
      <c r="V30" s="92"/>
    </row>
    <row r="31" spans="1:22" x14ac:dyDescent="0.25">
      <c r="A31" s="82" t="s">
        <v>302</v>
      </c>
      <c r="B31" s="9"/>
      <c r="C31" s="20">
        <v>223.41907452999999</v>
      </c>
      <c r="D31" s="20">
        <v>217.15908967000001</v>
      </c>
      <c r="E31" s="20">
        <v>19.83865642</v>
      </c>
      <c r="F31" s="20">
        <v>14.033455289999999</v>
      </c>
      <c r="G31" s="20">
        <v>7.61465646</v>
      </c>
      <c r="H31" s="20">
        <v>4.3853210000000011</v>
      </c>
      <c r="I31" s="20">
        <v>2.7532175799999998</v>
      </c>
      <c r="J31" s="20">
        <v>1.4890617599999998</v>
      </c>
      <c r="K31" s="20">
        <v>1.6030314799999994</v>
      </c>
      <c r="L31" s="20">
        <v>2.5571914799999993</v>
      </c>
      <c r="N31" s="92"/>
      <c r="O31" s="92"/>
      <c r="P31" s="92"/>
      <c r="Q31" s="92"/>
      <c r="R31" s="92"/>
      <c r="S31" s="92"/>
      <c r="T31" s="92"/>
      <c r="U31" s="92"/>
      <c r="V31" s="92"/>
    </row>
    <row r="32" spans="1:22" x14ac:dyDescent="0.25">
      <c r="A32" s="82"/>
      <c r="B32" s="9"/>
      <c r="C32" s="20"/>
      <c r="D32" s="20"/>
      <c r="E32" s="20"/>
      <c r="F32" s="20"/>
      <c r="G32" s="20"/>
      <c r="H32" s="20"/>
      <c r="I32" s="20"/>
      <c r="J32" s="20"/>
      <c r="K32" s="20"/>
      <c r="L32" s="20"/>
      <c r="N32" s="92"/>
      <c r="O32" s="93"/>
    </row>
    <row r="33" spans="1:15" x14ac:dyDescent="0.25">
      <c r="A33" s="82"/>
      <c r="B33" s="9"/>
      <c r="C33" s="20"/>
      <c r="D33" s="20"/>
      <c r="E33" s="20"/>
      <c r="F33" s="20"/>
      <c r="G33" s="20"/>
      <c r="H33" s="20"/>
      <c r="I33" s="20"/>
      <c r="J33" s="20"/>
      <c r="K33" s="20"/>
      <c r="L33" s="20"/>
      <c r="N33" s="92"/>
      <c r="O33" s="93"/>
    </row>
    <row r="34" spans="1:15" x14ac:dyDescent="0.25">
      <c r="A34" s="82"/>
      <c r="B34" s="9"/>
      <c r="C34" s="20"/>
      <c r="D34" s="20"/>
      <c r="E34" s="20"/>
      <c r="F34" s="20"/>
      <c r="G34" s="20"/>
      <c r="H34" s="20"/>
      <c r="I34" s="20"/>
      <c r="J34" s="20"/>
      <c r="K34" s="20"/>
      <c r="L34" s="20"/>
      <c r="N34" s="92"/>
      <c r="O34" s="93"/>
    </row>
    <row r="35" spans="1:15" x14ac:dyDescent="0.25">
      <c r="A35" s="82"/>
      <c r="B35" s="9"/>
      <c r="C35" s="20"/>
      <c r="D35" s="20"/>
      <c r="E35" s="20"/>
      <c r="F35" s="20"/>
      <c r="G35" s="20"/>
      <c r="H35" s="20"/>
      <c r="I35" s="20"/>
      <c r="J35" s="20"/>
      <c r="K35" s="20"/>
      <c r="L35" s="20"/>
      <c r="N35" s="92"/>
      <c r="O35" s="93"/>
    </row>
    <row r="36" spans="1:15" x14ac:dyDescent="0.25">
      <c r="A36" s="82"/>
      <c r="B36" s="9"/>
      <c r="C36" s="20"/>
      <c r="D36" s="20"/>
      <c r="E36" s="20"/>
      <c r="F36" s="20"/>
      <c r="G36" s="20"/>
      <c r="H36" s="20"/>
      <c r="I36" s="20"/>
      <c r="J36" s="20"/>
      <c r="K36" s="20"/>
      <c r="L36" s="20"/>
      <c r="N36" s="92"/>
      <c r="O36" s="93"/>
    </row>
    <row r="37" spans="1:15" x14ac:dyDescent="0.25">
      <c r="A37" s="82"/>
      <c r="B37" s="83"/>
      <c r="C37" s="20"/>
      <c r="D37" s="20"/>
      <c r="E37" s="20"/>
      <c r="F37" s="20"/>
      <c r="G37" s="20"/>
      <c r="H37" s="20"/>
      <c r="I37" s="20"/>
      <c r="J37" s="20"/>
      <c r="K37" s="20"/>
      <c r="L37" s="20"/>
      <c r="N37" s="92"/>
      <c r="O37" s="93"/>
    </row>
    <row r="38" spans="1:15" x14ac:dyDescent="0.25">
      <c r="A38" s="17"/>
      <c r="B38" s="9"/>
      <c r="C38" s="20"/>
      <c r="D38" s="20"/>
      <c r="E38" s="20"/>
      <c r="F38" s="20"/>
      <c r="G38" s="20"/>
      <c r="H38" s="20"/>
      <c r="I38" s="20"/>
      <c r="J38" s="20"/>
      <c r="K38" s="20"/>
      <c r="L38" s="20"/>
    </row>
    <row r="39" spans="1:15" x14ac:dyDescent="0.25">
      <c r="A39" s="89"/>
      <c r="B39" s="83"/>
      <c r="C39" s="36"/>
      <c r="D39" s="36"/>
      <c r="E39" s="36"/>
      <c r="F39" s="36"/>
      <c r="G39" s="36"/>
      <c r="H39" s="36"/>
      <c r="I39" s="36"/>
      <c r="J39" s="36"/>
      <c r="K39" s="36"/>
      <c r="L39" s="36"/>
    </row>
    <row r="40" spans="1:15" x14ac:dyDescent="0.25">
      <c r="A40" s="19"/>
      <c r="B40" s="9"/>
      <c r="C40" s="24"/>
      <c r="D40" s="24"/>
      <c r="E40" s="24"/>
      <c r="F40" s="24"/>
      <c r="G40" s="24"/>
      <c r="H40" s="24"/>
      <c r="I40" s="24"/>
      <c r="J40" s="24"/>
      <c r="K40" s="24"/>
      <c r="L40" s="24"/>
    </row>
    <row r="41" spans="1:15" x14ac:dyDescent="0.25">
      <c r="A41" s="25"/>
      <c r="B41" s="9"/>
      <c r="C41" s="24"/>
      <c r="D41" s="24"/>
      <c r="E41" s="24"/>
      <c r="F41" s="24"/>
      <c r="G41" s="24"/>
      <c r="H41" s="24"/>
      <c r="I41" s="24"/>
      <c r="J41" s="24"/>
      <c r="K41" s="24"/>
      <c r="L41" s="24"/>
    </row>
    <row r="42" spans="1:15" x14ac:dyDescent="0.25">
      <c r="A42" s="19"/>
      <c r="B42" s="9"/>
      <c r="C42" s="24"/>
      <c r="D42" s="24"/>
      <c r="E42" s="24"/>
      <c r="F42" s="24"/>
      <c r="G42" s="24"/>
      <c r="H42" s="24"/>
      <c r="I42" s="24"/>
      <c r="J42" s="24"/>
      <c r="K42" s="24"/>
      <c r="L42" s="24"/>
    </row>
    <row r="43" spans="1:15" x14ac:dyDescent="0.25">
      <c r="A43" s="26"/>
      <c r="B43" s="9"/>
      <c r="C43" s="24"/>
      <c r="D43" s="24"/>
      <c r="E43" s="24"/>
      <c r="F43" s="24"/>
      <c r="G43" s="24"/>
      <c r="H43" s="24"/>
      <c r="I43" s="24"/>
      <c r="J43" s="24"/>
      <c r="K43" s="24"/>
      <c r="L43" s="24"/>
    </row>
    <row r="44" spans="1:15" x14ac:dyDescent="0.25">
      <c r="A44" s="19"/>
      <c r="B44" s="9"/>
      <c r="C44" s="24"/>
      <c r="D44" s="24"/>
      <c r="E44" s="24"/>
      <c r="F44" s="24"/>
      <c r="G44" s="24"/>
      <c r="H44" s="24"/>
      <c r="I44" s="24"/>
      <c r="J44" s="24"/>
      <c r="K44" s="24"/>
      <c r="L44" s="24"/>
    </row>
    <row r="45" spans="1:15" x14ac:dyDescent="0.25">
      <c r="A45" s="19"/>
      <c r="B45" s="9"/>
      <c r="C45" s="24"/>
      <c r="D45" s="24"/>
      <c r="E45" s="24"/>
      <c r="F45" s="24"/>
      <c r="G45" s="24"/>
      <c r="H45" s="24"/>
      <c r="I45" s="24"/>
      <c r="J45" s="24"/>
      <c r="K45" s="24"/>
      <c r="L45" s="24"/>
    </row>
    <row r="46" spans="1:15" x14ac:dyDescent="0.25">
      <c r="A46" s="19"/>
      <c r="B46" s="9"/>
      <c r="C46" s="24"/>
      <c r="D46" s="24"/>
      <c r="E46" s="24"/>
      <c r="F46" s="24"/>
      <c r="G46" s="24"/>
      <c r="H46" s="24"/>
      <c r="I46" s="24"/>
      <c r="J46" s="24"/>
      <c r="K46" s="24"/>
      <c r="L46" s="24"/>
    </row>
    <row r="47" spans="1:15" x14ac:dyDescent="0.25">
      <c r="A47" s="27"/>
      <c r="B47" s="9"/>
      <c r="C47" s="24"/>
      <c r="D47" s="24"/>
      <c r="E47" s="24"/>
      <c r="F47" s="24"/>
      <c r="G47" s="24"/>
      <c r="H47" s="24"/>
      <c r="I47" s="24"/>
      <c r="J47" s="24"/>
      <c r="K47" s="24"/>
      <c r="L47" s="24"/>
    </row>
    <row r="48" spans="1:15" x14ac:dyDescent="0.25">
      <c r="M48" s="5"/>
    </row>
  </sheetData>
  <mergeCells count="5">
    <mergeCell ref="A1:L1"/>
    <mergeCell ref="A3:L3"/>
    <mergeCell ref="A9:B9"/>
    <mergeCell ref="A18:B18"/>
    <mergeCell ref="A27:B27"/>
  </mergeCells>
  <pageMargins left="0.45" right="0.45" top="0.5" bottom="0.5" header="0.3" footer="0.3"/>
  <pageSetup scale="78"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5DC07-97A7-4427-BB89-4BA03DC35F17}">
  <sheetPr>
    <pageSetUpPr fitToPage="1"/>
  </sheetPr>
  <dimension ref="A1:N41"/>
  <sheetViews>
    <sheetView zoomScaleNormal="100" workbookViewId="0">
      <selection sqref="A1:J1"/>
    </sheetView>
  </sheetViews>
  <sheetFormatPr defaultRowHeight="15.75" x14ac:dyDescent="0.25"/>
  <cols>
    <col min="1" max="1" width="19.625" customWidth="1"/>
    <col min="2" max="3" width="9.5" customWidth="1"/>
    <col min="4" max="4" width="7.5" customWidth="1"/>
    <col min="5" max="5" width="31.5" customWidth="1"/>
    <col min="6" max="6" width="7.5" customWidth="1"/>
    <col min="7" max="7" width="11.25" bestFit="1" customWidth="1"/>
    <col min="8" max="8" width="12.125" bestFit="1" customWidth="1"/>
    <col min="9" max="9" width="17.625" bestFit="1" customWidth="1"/>
    <col min="10" max="10" width="13.875" bestFit="1" customWidth="1"/>
  </cols>
  <sheetData>
    <row r="1" spans="1:14" s="1" customFormat="1" ht="26.25" x14ac:dyDescent="0.4">
      <c r="A1" s="327" t="s">
        <v>44</v>
      </c>
      <c r="B1" s="327"/>
      <c r="C1" s="327"/>
      <c r="D1" s="327"/>
      <c r="E1" s="327"/>
      <c r="F1" s="327"/>
      <c r="G1" s="327"/>
      <c r="H1" s="327"/>
      <c r="I1" s="327"/>
      <c r="J1" s="327"/>
    </row>
    <row r="2" spans="1:14" ht="4.5" customHeight="1" x14ac:dyDescent="0.25">
      <c r="A2" s="2"/>
      <c r="B2" s="2"/>
      <c r="C2" s="2"/>
      <c r="D2" s="2"/>
      <c r="E2" s="2"/>
    </row>
    <row r="3" spans="1:14" ht="18.75" customHeight="1" x14ac:dyDescent="0.3">
      <c r="A3" s="328" t="s">
        <v>313</v>
      </c>
      <c r="B3" s="328"/>
      <c r="C3" s="328"/>
      <c r="D3" s="328"/>
      <c r="E3" s="328"/>
      <c r="F3" s="328"/>
      <c r="G3" s="328"/>
      <c r="H3" s="328"/>
      <c r="I3" s="328"/>
      <c r="J3" s="328"/>
    </row>
    <row r="5" spans="1:14" x14ac:dyDescent="0.25">
      <c r="G5" s="50" t="s">
        <v>114</v>
      </c>
      <c r="H5" s="29" t="s">
        <v>304</v>
      </c>
      <c r="I5" s="29" t="s">
        <v>305</v>
      </c>
      <c r="J5" s="29" t="s">
        <v>306</v>
      </c>
      <c r="N5" s="43"/>
    </row>
    <row r="6" spans="1:14" x14ac:dyDescent="0.25">
      <c r="G6" t="s">
        <v>117</v>
      </c>
      <c r="H6" s="94">
        <v>1105.4595592100002</v>
      </c>
      <c r="I6" s="94">
        <v>828.82075662300008</v>
      </c>
      <c r="J6" s="94">
        <v>64.487208363000008</v>
      </c>
      <c r="L6" s="94"/>
      <c r="N6" s="43"/>
    </row>
    <row r="7" spans="1:14" x14ac:dyDescent="0.25">
      <c r="G7" t="s">
        <v>118</v>
      </c>
      <c r="H7" s="94">
        <v>1113.02857604</v>
      </c>
      <c r="I7" s="94">
        <v>843.17321684000001</v>
      </c>
      <c r="J7" s="94">
        <v>129.408540773</v>
      </c>
      <c r="L7" s="94"/>
      <c r="N7" s="43"/>
    </row>
    <row r="8" spans="1:14" x14ac:dyDescent="0.25">
      <c r="G8" t="s">
        <v>119</v>
      </c>
      <c r="H8" s="94">
        <v>1159.87439133</v>
      </c>
      <c r="I8" s="94">
        <v>876.89687709199995</v>
      </c>
      <c r="J8" s="94">
        <v>120.10128955</v>
      </c>
      <c r="L8" s="94"/>
      <c r="N8" s="43"/>
    </row>
    <row r="9" spans="1:14" x14ac:dyDescent="0.25">
      <c r="G9" t="s">
        <v>120</v>
      </c>
      <c r="H9" s="94">
        <v>1226.0945994900003</v>
      </c>
      <c r="I9" s="94">
        <v>877.81258355999978</v>
      </c>
      <c r="J9" s="94">
        <v>161.98484607000003</v>
      </c>
      <c r="L9" s="94"/>
      <c r="N9" s="43"/>
    </row>
    <row r="10" spans="1:14" x14ac:dyDescent="0.25">
      <c r="G10" t="s">
        <v>121</v>
      </c>
      <c r="H10" s="94">
        <v>1255.3614119400002</v>
      </c>
      <c r="I10" s="94">
        <v>870.03802125000004</v>
      </c>
      <c r="J10" s="94">
        <v>165.3765856</v>
      </c>
      <c r="L10" s="94"/>
      <c r="N10" s="43"/>
    </row>
    <row r="11" spans="1:14" x14ac:dyDescent="0.25">
      <c r="G11" t="s">
        <v>122</v>
      </c>
      <c r="H11" s="94">
        <v>1236.4636277900001</v>
      </c>
      <c r="I11" s="94">
        <v>872.06301144999998</v>
      </c>
      <c r="J11" s="94">
        <v>559.39886919000003</v>
      </c>
      <c r="L11" s="94"/>
      <c r="N11" s="43"/>
    </row>
    <row r="12" spans="1:14" x14ac:dyDescent="0.25">
      <c r="G12" t="s">
        <v>123</v>
      </c>
      <c r="H12" s="94">
        <v>1163.23322076</v>
      </c>
      <c r="I12" s="94">
        <v>883.84627742000009</v>
      </c>
      <c r="J12" s="94">
        <v>509.66424239000003</v>
      </c>
      <c r="L12" s="94"/>
      <c r="N12" s="43"/>
    </row>
    <row r="13" spans="1:14" x14ac:dyDescent="0.25">
      <c r="G13" t="s">
        <v>124</v>
      </c>
      <c r="H13" s="94">
        <v>1183.9234038999998</v>
      </c>
      <c r="I13" s="94">
        <v>857.66526199000009</v>
      </c>
      <c r="J13" s="94">
        <v>599.47743861000004</v>
      </c>
      <c r="L13" s="94"/>
      <c r="N13" s="43"/>
    </row>
    <row r="14" spans="1:14" x14ac:dyDescent="0.25">
      <c r="G14" t="s">
        <v>125</v>
      </c>
      <c r="H14" s="95">
        <v>1218.63500963</v>
      </c>
      <c r="I14" s="95">
        <v>891.55144457000006</v>
      </c>
      <c r="J14" s="95">
        <v>411.08863954999998</v>
      </c>
      <c r="L14" s="94"/>
      <c r="N14" s="43"/>
    </row>
    <row r="15" spans="1:14" x14ac:dyDescent="0.25">
      <c r="G15" t="s">
        <v>126</v>
      </c>
      <c r="H15" s="95">
        <v>1223.9850495999999</v>
      </c>
      <c r="I15" s="95">
        <v>892.58600999999999</v>
      </c>
      <c r="J15" s="95">
        <v>297.64372860999998</v>
      </c>
      <c r="L15" s="94"/>
      <c r="N15" s="43"/>
    </row>
    <row r="16" spans="1:14" x14ac:dyDescent="0.25">
      <c r="G16" t="s">
        <v>127</v>
      </c>
      <c r="H16" s="95">
        <v>1223.1408369200001</v>
      </c>
      <c r="I16" s="95">
        <v>892.51690355999995</v>
      </c>
      <c r="J16" s="95">
        <v>300.58099324</v>
      </c>
      <c r="N16" s="43"/>
    </row>
    <row r="17" spans="1:14" x14ac:dyDescent="0.25">
      <c r="G17" t="s">
        <v>128</v>
      </c>
      <c r="H17" s="95">
        <v>1294.43248214</v>
      </c>
      <c r="I17" s="95">
        <v>893.88461441000004</v>
      </c>
      <c r="J17" s="95">
        <v>258.44693118999999</v>
      </c>
      <c r="N17" s="43"/>
    </row>
    <row r="18" spans="1:14" x14ac:dyDescent="0.25">
      <c r="G18" t="s">
        <v>129</v>
      </c>
      <c r="H18" s="95">
        <v>1562.4303637100002</v>
      </c>
      <c r="I18" s="95">
        <v>950.80701391999992</v>
      </c>
      <c r="J18" s="95">
        <v>98.274195730000002</v>
      </c>
      <c r="N18" s="43"/>
    </row>
    <row r="19" spans="1:14" x14ac:dyDescent="0.25">
      <c r="G19" t="s">
        <v>130</v>
      </c>
      <c r="H19" s="95">
        <v>1659.1973853399998</v>
      </c>
      <c r="I19" s="95">
        <v>962.67836467999996</v>
      </c>
      <c r="J19" s="95">
        <v>35.673066699999993</v>
      </c>
      <c r="N19" s="43"/>
    </row>
    <row r="20" spans="1:14" x14ac:dyDescent="0.25">
      <c r="G20" t="s">
        <v>131</v>
      </c>
      <c r="H20" s="95">
        <v>1732.6595695400001</v>
      </c>
      <c r="I20" s="95">
        <v>1000.52878661</v>
      </c>
      <c r="J20" s="95">
        <v>25.340797169999998</v>
      </c>
      <c r="N20" s="43"/>
    </row>
    <row r="21" spans="1:14" x14ac:dyDescent="0.25">
      <c r="G21" t="s">
        <v>132</v>
      </c>
      <c r="H21" s="95">
        <v>1846.4028316199999</v>
      </c>
      <c r="I21" s="95">
        <v>1045.5960164799999</v>
      </c>
      <c r="J21" s="95">
        <v>56.492894769999999</v>
      </c>
    </row>
    <row r="22" spans="1:14" x14ac:dyDescent="0.25">
      <c r="G22" t="s">
        <v>133</v>
      </c>
      <c r="H22" s="95">
        <v>1837.1840377499998</v>
      </c>
      <c r="I22" s="95">
        <v>992.38855042</v>
      </c>
      <c r="J22" s="95">
        <v>19.678428200000003</v>
      </c>
    </row>
    <row r="23" spans="1:14" x14ac:dyDescent="0.25">
      <c r="G23" t="s">
        <v>134</v>
      </c>
      <c r="H23" s="95">
        <v>1708.4379394</v>
      </c>
      <c r="I23" s="95">
        <v>954.04429028000004</v>
      </c>
      <c r="J23" s="95">
        <v>0.99697168999999997</v>
      </c>
    </row>
    <row r="24" spans="1:14" x14ac:dyDescent="0.25">
      <c r="G24" t="s">
        <v>135</v>
      </c>
      <c r="H24" s="95">
        <v>1656.3590093799999</v>
      </c>
      <c r="I24" s="95">
        <v>1151.3544952899999</v>
      </c>
      <c r="J24" s="95">
        <v>17.855136169999998</v>
      </c>
    </row>
    <row r="25" spans="1:14" x14ac:dyDescent="0.25">
      <c r="A25" s="330" t="s">
        <v>314</v>
      </c>
      <c r="B25" s="330"/>
      <c r="C25" s="330"/>
      <c r="G25" t="s">
        <v>147</v>
      </c>
      <c r="H25" s="95">
        <v>1746.9698690099999</v>
      </c>
      <c r="I25" s="95">
        <v>1126.5747568900001</v>
      </c>
      <c r="J25" s="95">
        <v>9.8398871799999981</v>
      </c>
    </row>
    <row r="27" spans="1:14" x14ac:dyDescent="0.25">
      <c r="A27" s="46"/>
      <c r="B27" s="4" t="s">
        <v>315</v>
      </c>
      <c r="C27" s="4" t="s">
        <v>316</v>
      </c>
    </row>
    <row r="28" spans="1:14" x14ac:dyDescent="0.25">
      <c r="A28" s="96">
        <v>2002</v>
      </c>
      <c r="B28" s="97">
        <v>0.26600000000000001</v>
      </c>
      <c r="C28" s="97">
        <v>0.318</v>
      </c>
      <c r="E28" s="330" t="s">
        <v>308</v>
      </c>
      <c r="F28" s="376"/>
      <c r="G28" s="376"/>
      <c r="H28" s="376"/>
      <c r="I28" s="376"/>
      <c r="J28" s="376"/>
    </row>
    <row r="29" spans="1:14" x14ac:dyDescent="0.25">
      <c r="A29" s="96">
        <v>2003</v>
      </c>
      <c r="B29" s="97">
        <v>0.25900000000000001</v>
      </c>
      <c r="C29" s="97">
        <v>0.308</v>
      </c>
      <c r="G29" s="43"/>
    </row>
    <row r="30" spans="1:14" x14ac:dyDescent="0.25">
      <c r="A30" s="96">
        <v>2004</v>
      </c>
      <c r="B30" s="97">
        <v>0.26200000000000001</v>
      </c>
      <c r="C30" s="97">
        <v>0.312</v>
      </c>
      <c r="E30" s="329" t="s">
        <v>317</v>
      </c>
      <c r="F30" s="375"/>
      <c r="G30" s="375"/>
      <c r="H30" s="375"/>
      <c r="I30" s="375"/>
      <c r="J30" s="375"/>
    </row>
    <row r="31" spans="1:14" x14ac:dyDescent="0.25">
      <c r="A31" s="96">
        <v>2005</v>
      </c>
      <c r="B31" s="97">
        <v>0.3</v>
      </c>
      <c r="C31" s="97">
        <v>0.36399999999999999</v>
      </c>
      <c r="D31" s="48"/>
      <c r="E31" s="375"/>
      <c r="F31" s="375"/>
      <c r="G31" s="375"/>
      <c r="H31" s="375"/>
      <c r="I31" s="375"/>
      <c r="J31" s="375"/>
    </row>
    <row r="32" spans="1:14" x14ac:dyDescent="0.25">
      <c r="A32" s="96" t="s">
        <v>318</v>
      </c>
      <c r="B32" s="97">
        <v>0.312</v>
      </c>
      <c r="C32" s="97">
        <v>0.38100000000000001</v>
      </c>
      <c r="D32" s="48"/>
    </row>
    <row r="33" spans="1:10" x14ac:dyDescent="0.25">
      <c r="A33" s="96">
        <v>2014</v>
      </c>
      <c r="B33" s="97">
        <v>0.40699999999999997</v>
      </c>
      <c r="C33" s="97">
        <v>0.51</v>
      </c>
      <c r="E33" s="330" t="s">
        <v>305</v>
      </c>
      <c r="F33" s="376"/>
      <c r="G33" s="376"/>
      <c r="H33" s="376"/>
      <c r="I33" s="376"/>
      <c r="J33" s="376"/>
    </row>
    <row r="34" spans="1:10" x14ac:dyDescent="0.25">
      <c r="A34" s="96" t="s">
        <v>319</v>
      </c>
      <c r="B34" s="97">
        <v>0.505</v>
      </c>
      <c r="C34" s="97">
        <v>0.64200000000000002</v>
      </c>
      <c r="E34" s="98"/>
      <c r="F34" s="98"/>
      <c r="G34" s="98"/>
    </row>
    <row r="35" spans="1:10" ht="15.75" customHeight="1" x14ac:dyDescent="0.25">
      <c r="A35" s="96">
        <v>2016</v>
      </c>
      <c r="B35" s="97">
        <v>0.503</v>
      </c>
      <c r="C35" s="97">
        <v>0.64</v>
      </c>
      <c r="D35" s="48"/>
      <c r="E35" s="329" t="s">
        <v>320</v>
      </c>
      <c r="F35" s="375"/>
      <c r="G35" s="375"/>
      <c r="H35" s="375"/>
      <c r="I35" s="375"/>
      <c r="J35" s="375"/>
    </row>
    <row r="36" spans="1:10" x14ac:dyDescent="0.25">
      <c r="A36" s="96">
        <v>2017</v>
      </c>
      <c r="B36" s="97">
        <v>0.58200000000000007</v>
      </c>
      <c r="C36" s="97">
        <v>0.747</v>
      </c>
      <c r="E36" s="375"/>
      <c r="F36" s="375"/>
      <c r="G36" s="375"/>
      <c r="H36" s="375"/>
      <c r="I36" s="375"/>
      <c r="J36" s="375"/>
    </row>
    <row r="37" spans="1:10" x14ac:dyDescent="0.25">
      <c r="A37" s="96" t="s">
        <v>685</v>
      </c>
      <c r="B37" s="97">
        <v>0.57600000000000007</v>
      </c>
      <c r="C37" s="97">
        <v>0.74099999999999999</v>
      </c>
    </row>
    <row r="38" spans="1:10" x14ac:dyDescent="0.25">
      <c r="E38" s="330" t="s">
        <v>309</v>
      </c>
      <c r="F38" s="376"/>
      <c r="G38" s="376"/>
      <c r="H38" s="376"/>
      <c r="I38" s="376"/>
      <c r="J38" s="376"/>
    </row>
    <row r="40" spans="1:10" x14ac:dyDescent="0.25">
      <c r="E40" s="329" t="s">
        <v>321</v>
      </c>
      <c r="F40" s="375"/>
      <c r="G40" s="375"/>
      <c r="H40" s="375"/>
      <c r="I40" s="375"/>
      <c r="J40" s="375"/>
    </row>
    <row r="41" spans="1:10" x14ac:dyDescent="0.25">
      <c r="E41" s="375"/>
      <c r="F41" s="375"/>
      <c r="G41" s="375"/>
      <c r="H41" s="375"/>
      <c r="I41" s="375"/>
      <c r="J41" s="375"/>
    </row>
  </sheetData>
  <mergeCells count="9">
    <mergeCell ref="E35:J36"/>
    <mergeCell ref="E38:J38"/>
    <mergeCell ref="E40:J41"/>
    <mergeCell ref="A1:J1"/>
    <mergeCell ref="A3:J3"/>
    <mergeCell ref="A25:C25"/>
    <mergeCell ref="E28:J28"/>
    <mergeCell ref="E30:J31"/>
    <mergeCell ref="E33:J33"/>
  </mergeCells>
  <pageMargins left="0.45" right="0.45" top="0.5" bottom="0.5" header="0.3" footer="0.3"/>
  <pageSetup scale="78"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C29CA-70C7-4C05-B831-701B68C2209B}">
  <sheetPr>
    <pageSetUpPr fitToPage="1"/>
  </sheetPr>
  <dimension ref="A1:J40"/>
  <sheetViews>
    <sheetView zoomScaleNormal="100" workbookViewId="0">
      <selection sqref="A1:F1"/>
    </sheetView>
  </sheetViews>
  <sheetFormatPr defaultRowHeight="15.75" x14ac:dyDescent="0.25"/>
  <cols>
    <col min="1" max="1" width="89.375" customWidth="1"/>
    <col min="2" max="2" width="7.5" customWidth="1"/>
    <col min="3" max="3" width="11.25" bestFit="1" customWidth="1"/>
    <col min="4" max="6" width="10.625" customWidth="1"/>
    <col min="8" max="8" width="10.375" bestFit="1" customWidth="1"/>
    <col min="9" max="9" width="11.375" bestFit="1" customWidth="1"/>
    <col min="10" max="10" width="12.375" bestFit="1" customWidth="1"/>
  </cols>
  <sheetData>
    <row r="1" spans="1:10" s="1" customFormat="1" ht="26.25" x14ac:dyDescent="0.4">
      <c r="A1" s="327" t="s">
        <v>44</v>
      </c>
      <c r="B1" s="327"/>
      <c r="C1" s="327"/>
      <c r="D1" s="327"/>
      <c r="E1" s="327"/>
      <c r="F1" s="327"/>
    </row>
    <row r="2" spans="1:10" ht="4.5" customHeight="1" x14ac:dyDescent="0.25">
      <c r="A2" s="2"/>
      <c r="B2" s="2"/>
    </row>
    <row r="3" spans="1:10" ht="18.75" customHeight="1" x14ac:dyDescent="0.3">
      <c r="A3" s="328" t="s">
        <v>322</v>
      </c>
      <c r="B3" s="328"/>
      <c r="C3" s="328"/>
      <c r="D3" s="328"/>
      <c r="E3" s="328"/>
      <c r="F3" s="328"/>
    </row>
    <row r="5" spans="1:10" x14ac:dyDescent="0.25">
      <c r="C5" s="50" t="s">
        <v>114</v>
      </c>
      <c r="D5" s="29" t="s">
        <v>323</v>
      </c>
      <c r="E5" s="29" t="s">
        <v>324</v>
      </c>
      <c r="F5" s="29" t="s">
        <v>325</v>
      </c>
      <c r="J5" s="43"/>
    </row>
    <row r="6" spans="1:10" x14ac:dyDescent="0.25">
      <c r="C6" t="s">
        <v>117</v>
      </c>
      <c r="D6" s="84">
        <v>1.1200000000000001</v>
      </c>
      <c r="E6" s="84">
        <v>4.5170000000000003</v>
      </c>
      <c r="F6" s="84">
        <v>2.5089999999999999</v>
      </c>
      <c r="H6" s="84"/>
      <c r="J6" s="43"/>
    </row>
    <row r="7" spans="1:10" x14ac:dyDescent="0.25">
      <c r="C7" t="s">
        <v>118</v>
      </c>
      <c r="D7" s="84">
        <v>1.1779999999999999</v>
      </c>
      <c r="E7" s="84">
        <v>3.8820000000000001</v>
      </c>
      <c r="F7" s="84">
        <v>3.5219999999999998</v>
      </c>
      <c r="H7" s="84"/>
      <c r="J7" s="43"/>
    </row>
    <row r="8" spans="1:10" x14ac:dyDescent="0.25">
      <c r="C8" t="s">
        <v>119</v>
      </c>
      <c r="D8" s="84">
        <v>1.3294786100000002</v>
      </c>
      <c r="E8" s="84">
        <v>3.9468756399999996</v>
      </c>
      <c r="F8" s="84">
        <v>1.9390000000000001</v>
      </c>
      <c r="H8" s="84"/>
      <c r="J8" s="43"/>
    </row>
    <row r="9" spans="1:10" x14ac:dyDescent="0.25">
      <c r="C9" t="s">
        <v>120</v>
      </c>
      <c r="D9" s="84">
        <v>1.52</v>
      </c>
      <c r="E9" s="84">
        <v>7.5890000000000004</v>
      </c>
      <c r="F9" s="84">
        <v>2.33</v>
      </c>
      <c r="H9" s="84"/>
      <c r="J9" s="43"/>
    </row>
    <row r="10" spans="1:10" x14ac:dyDescent="0.25">
      <c r="C10" t="s">
        <v>121</v>
      </c>
      <c r="D10" s="84">
        <v>2.4926815100000006</v>
      </c>
      <c r="E10" s="84">
        <v>7.7920087699999998</v>
      </c>
      <c r="F10" s="84">
        <v>2.1819005699999998</v>
      </c>
      <c r="H10" s="84"/>
      <c r="J10" s="43"/>
    </row>
    <row r="11" spans="1:10" x14ac:dyDescent="0.25">
      <c r="C11" t="s">
        <v>122</v>
      </c>
      <c r="D11" s="84">
        <v>2.4510000000000001</v>
      </c>
      <c r="E11" s="84">
        <v>7.46</v>
      </c>
      <c r="F11" s="84">
        <v>2.298</v>
      </c>
      <c r="H11" s="84"/>
      <c r="J11" s="43"/>
    </row>
    <row r="12" spans="1:10" x14ac:dyDescent="0.25">
      <c r="C12" t="s">
        <v>123</v>
      </c>
      <c r="D12" s="84">
        <v>1.7088039699999999</v>
      </c>
      <c r="E12" s="84">
        <v>6.2506806500000005</v>
      </c>
      <c r="F12" s="84">
        <v>2.0816735400000002</v>
      </c>
      <c r="J12" s="43"/>
    </row>
    <row r="13" spans="1:10" x14ac:dyDescent="0.25">
      <c r="C13" t="s">
        <v>124</v>
      </c>
      <c r="D13" s="84">
        <v>1.54032182</v>
      </c>
      <c r="E13" s="84">
        <v>6.1076300000000003</v>
      </c>
      <c r="F13" s="84">
        <v>2.236364</v>
      </c>
      <c r="J13" s="43"/>
    </row>
    <row r="14" spans="1:10" x14ac:dyDescent="0.25">
      <c r="C14" t="s">
        <v>125</v>
      </c>
      <c r="D14" s="84">
        <v>2.10618419</v>
      </c>
      <c r="E14" s="84">
        <v>5.9043316599999995</v>
      </c>
      <c r="F14" s="84">
        <v>2.6186808899999998</v>
      </c>
      <c r="J14" s="43"/>
    </row>
    <row r="15" spans="1:10" x14ac:dyDescent="0.25">
      <c r="C15" t="s">
        <v>126</v>
      </c>
      <c r="D15" s="84">
        <v>1.8956994199999999</v>
      </c>
      <c r="E15" s="84">
        <v>5.8707509299999998</v>
      </c>
      <c r="F15" s="84">
        <v>2.2376065499999997</v>
      </c>
      <c r="J15" s="43"/>
    </row>
    <row r="16" spans="1:10" x14ac:dyDescent="0.25">
      <c r="C16" t="s">
        <v>127</v>
      </c>
      <c r="D16" s="84">
        <v>2.1603292349999998</v>
      </c>
      <c r="E16" s="84">
        <v>5.2692100900000005</v>
      </c>
      <c r="F16" s="84">
        <v>2.6625005699999997</v>
      </c>
      <c r="J16" s="43"/>
    </row>
    <row r="17" spans="1:10" x14ac:dyDescent="0.25">
      <c r="C17" t="s">
        <v>128</v>
      </c>
      <c r="D17" s="84">
        <v>1.89715291</v>
      </c>
      <c r="E17" s="84">
        <v>6.8812341999999997</v>
      </c>
      <c r="F17" s="84">
        <v>2.7161080300000005</v>
      </c>
      <c r="J17" s="43"/>
    </row>
    <row r="18" spans="1:10" x14ac:dyDescent="0.25">
      <c r="C18" t="s">
        <v>129</v>
      </c>
      <c r="D18" s="84">
        <v>3.3009847300000001</v>
      </c>
      <c r="E18" s="84">
        <v>12.113223319999999</v>
      </c>
      <c r="F18" s="84">
        <v>3.9103242300000001</v>
      </c>
      <c r="J18" s="43"/>
    </row>
    <row r="19" spans="1:10" x14ac:dyDescent="0.25">
      <c r="C19" t="s">
        <v>130</v>
      </c>
      <c r="D19" s="84">
        <v>2.8590035299999998</v>
      </c>
      <c r="E19" s="84">
        <v>18.222290739999998</v>
      </c>
      <c r="F19" s="84">
        <v>4.4003746699999988</v>
      </c>
      <c r="J19" s="43"/>
    </row>
    <row r="20" spans="1:10" x14ac:dyDescent="0.25">
      <c r="C20" t="s">
        <v>131</v>
      </c>
      <c r="D20" s="84">
        <v>4.5315404799999994</v>
      </c>
      <c r="E20" s="84">
        <v>18.60749474</v>
      </c>
      <c r="F20" s="84">
        <v>4.7007548200000002</v>
      </c>
      <c r="J20" s="43"/>
    </row>
    <row r="21" spans="1:10" x14ac:dyDescent="0.25">
      <c r="C21" t="s">
        <v>132</v>
      </c>
      <c r="D21" s="84">
        <v>3.2916373500000002</v>
      </c>
      <c r="E21" s="84">
        <v>17.058074300000001</v>
      </c>
      <c r="F21" s="84">
        <v>5.5896393900000003</v>
      </c>
    </row>
    <row r="22" spans="1:10" x14ac:dyDescent="0.25">
      <c r="C22" t="s">
        <v>133</v>
      </c>
      <c r="D22" s="84">
        <v>2.5652386800000002</v>
      </c>
      <c r="E22" s="84">
        <v>21.1500685</v>
      </c>
      <c r="F22" s="84">
        <v>5.1050633400000001</v>
      </c>
    </row>
    <row r="23" spans="1:10" x14ac:dyDescent="0.25">
      <c r="C23" t="s">
        <v>134</v>
      </c>
      <c r="D23" s="84">
        <v>3.19114056</v>
      </c>
      <c r="E23" s="84">
        <v>19.528455739999998</v>
      </c>
      <c r="F23" s="84">
        <v>4.3515902100000003</v>
      </c>
    </row>
    <row r="24" spans="1:10" x14ac:dyDescent="0.25">
      <c r="C24" t="s">
        <v>135</v>
      </c>
      <c r="D24" s="84">
        <v>7.0515118299999999</v>
      </c>
      <c r="E24" s="84">
        <v>16.392033210000001</v>
      </c>
      <c r="F24" s="84">
        <v>7.9910320800000001</v>
      </c>
    </row>
    <row r="25" spans="1:10" x14ac:dyDescent="0.25">
      <c r="C25" t="s">
        <v>147</v>
      </c>
      <c r="D25" s="84">
        <v>9.6998440499999976</v>
      </c>
      <c r="E25" s="84">
        <v>15.935784730000002</v>
      </c>
      <c r="F25" s="84">
        <v>5.2432544800000009</v>
      </c>
      <c r="G25" s="99"/>
    </row>
    <row r="26" spans="1:10" x14ac:dyDescent="0.25">
      <c r="D26" s="84"/>
      <c r="E26" s="84"/>
      <c r="F26" s="84"/>
    </row>
    <row r="27" spans="1:10" x14ac:dyDescent="0.25">
      <c r="A27" s="46"/>
      <c r="D27" s="100"/>
      <c r="E27" s="100"/>
      <c r="F27" s="100"/>
    </row>
    <row r="28" spans="1:10" x14ac:dyDescent="0.25">
      <c r="A28" s="330" t="s">
        <v>326</v>
      </c>
      <c r="B28" s="330"/>
      <c r="C28" s="330"/>
      <c r="D28" s="330"/>
    </row>
    <row r="30" spans="1:10" x14ac:dyDescent="0.25">
      <c r="A30" s="377" t="s">
        <v>327</v>
      </c>
      <c r="B30" s="377"/>
      <c r="C30" s="377"/>
      <c r="D30" s="377"/>
      <c r="E30" s="101"/>
      <c r="F30" s="101"/>
    </row>
    <row r="31" spans="1:10" x14ac:dyDescent="0.25">
      <c r="A31" s="377"/>
      <c r="B31" s="377"/>
      <c r="C31" s="377"/>
      <c r="D31" s="377"/>
    </row>
    <row r="32" spans="1:10" x14ac:dyDescent="0.25">
      <c r="A32" s="326"/>
      <c r="B32" s="326"/>
      <c r="C32" s="326"/>
      <c r="D32" s="326"/>
      <c r="E32" s="101"/>
    </row>
    <row r="33" spans="1:9" x14ac:dyDescent="0.25">
      <c r="A33" s="28" t="s">
        <v>103</v>
      </c>
    </row>
    <row r="35" spans="1:9" x14ac:dyDescent="0.25">
      <c r="A35" t="s">
        <v>328</v>
      </c>
      <c r="G35" s="82"/>
      <c r="H35" s="82"/>
      <c r="I35" s="82"/>
    </row>
    <row r="36" spans="1:9" x14ac:dyDescent="0.25">
      <c r="A36" t="s">
        <v>329</v>
      </c>
    </row>
    <row r="37" spans="1:9" x14ac:dyDescent="0.25">
      <c r="A37" s="82" t="s">
        <v>330</v>
      </c>
    </row>
    <row r="38" spans="1:9" x14ac:dyDescent="0.25">
      <c r="A38" s="82"/>
    </row>
    <row r="39" spans="1:9" x14ac:dyDescent="0.25">
      <c r="A39" s="82"/>
    </row>
    <row r="40" spans="1:9" x14ac:dyDescent="0.25">
      <c r="A40" s="82"/>
    </row>
  </sheetData>
  <mergeCells count="5">
    <mergeCell ref="A1:F1"/>
    <mergeCell ref="A3:F3"/>
    <mergeCell ref="A28:D28"/>
    <mergeCell ref="A30:D31"/>
    <mergeCell ref="A32:D32"/>
  </mergeCells>
  <pageMargins left="0.45" right="0.45" top="0.5" bottom="0.5" header="0.3" footer="0.3"/>
  <pageSetup scale="78"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29B6A-85B8-4094-902B-23ADD3D71F36}">
  <sheetPr>
    <pageSetUpPr fitToPage="1"/>
  </sheetPr>
  <dimension ref="A1:L39"/>
  <sheetViews>
    <sheetView zoomScaleNormal="100" workbookViewId="0">
      <selection sqref="A1:H1"/>
    </sheetView>
  </sheetViews>
  <sheetFormatPr defaultRowHeight="15.75" x14ac:dyDescent="0.25"/>
  <cols>
    <col min="1" max="1" width="75" customWidth="1"/>
    <col min="2" max="2" width="7.5" customWidth="1"/>
    <col min="3" max="3" width="11.5" customWidth="1"/>
    <col min="4" max="4" width="7.875" customWidth="1"/>
    <col min="5" max="5" width="14.5" customWidth="1"/>
    <col min="6" max="8" width="7.875" customWidth="1"/>
  </cols>
  <sheetData>
    <row r="1" spans="1:10" s="1" customFormat="1" ht="26.25" x14ac:dyDescent="0.4">
      <c r="A1" s="327" t="s">
        <v>373</v>
      </c>
      <c r="B1" s="327"/>
      <c r="C1" s="327"/>
      <c r="D1" s="327"/>
      <c r="E1" s="327"/>
      <c r="F1" s="327"/>
      <c r="G1" s="327"/>
      <c r="H1" s="327"/>
    </row>
    <row r="2" spans="1:10" ht="4.5" customHeight="1" x14ac:dyDescent="0.25">
      <c r="A2" s="2"/>
      <c r="B2" s="2"/>
    </row>
    <row r="3" spans="1:10" ht="18.75" customHeight="1" x14ac:dyDescent="0.3">
      <c r="A3" s="328" t="s">
        <v>374</v>
      </c>
      <c r="B3" s="328"/>
      <c r="C3" s="328"/>
      <c r="D3" s="328"/>
      <c r="E3" s="328"/>
      <c r="F3" s="328"/>
      <c r="G3" s="328"/>
      <c r="H3" s="328"/>
    </row>
    <row r="5" spans="1:10" x14ac:dyDescent="0.25">
      <c r="C5" s="50" t="s">
        <v>114</v>
      </c>
      <c r="D5" s="29" t="s">
        <v>99</v>
      </c>
      <c r="E5" s="29" t="s">
        <v>100</v>
      </c>
      <c r="F5" s="29" t="s">
        <v>101</v>
      </c>
      <c r="G5" s="29" t="s">
        <v>375</v>
      </c>
      <c r="H5" s="29" t="s">
        <v>68</v>
      </c>
    </row>
    <row r="6" spans="1:10" x14ac:dyDescent="0.25">
      <c r="C6" t="s">
        <v>117</v>
      </c>
      <c r="D6" s="51">
        <v>174.2</v>
      </c>
      <c r="E6" s="51">
        <v>268.5</v>
      </c>
      <c r="F6" s="51">
        <v>146.39999999999998</v>
      </c>
      <c r="G6" s="51">
        <v>5.6</v>
      </c>
      <c r="H6" s="51">
        <v>594.69999999999993</v>
      </c>
    </row>
    <row r="7" spans="1:10" x14ac:dyDescent="0.25">
      <c r="C7" t="s">
        <v>118</v>
      </c>
      <c r="D7" s="51">
        <v>198.6</v>
      </c>
      <c r="E7" s="51">
        <v>182.2</v>
      </c>
      <c r="F7" s="51">
        <v>154.9</v>
      </c>
      <c r="G7" s="51">
        <v>6.6</v>
      </c>
      <c r="H7" s="51">
        <v>542.29999999999995</v>
      </c>
    </row>
    <row r="8" spans="1:10" x14ac:dyDescent="0.25">
      <c r="C8" t="s">
        <v>119</v>
      </c>
      <c r="D8" s="51">
        <v>233</v>
      </c>
      <c r="E8" s="51">
        <v>195.79999999999998</v>
      </c>
      <c r="F8" s="51">
        <v>203</v>
      </c>
      <c r="G8" s="51">
        <v>8.1</v>
      </c>
      <c r="H8" s="51">
        <v>639.9</v>
      </c>
      <c r="J8" s="51"/>
    </row>
    <row r="9" spans="1:10" x14ac:dyDescent="0.25">
      <c r="C9" t="s">
        <v>120</v>
      </c>
      <c r="D9" s="51">
        <v>315</v>
      </c>
      <c r="E9" s="51">
        <v>246</v>
      </c>
      <c r="F9" s="51">
        <v>226.4</v>
      </c>
      <c r="G9" s="51">
        <v>11.8</v>
      </c>
      <c r="H9" s="51">
        <v>799.19999999999993</v>
      </c>
      <c r="J9" s="51"/>
    </row>
    <row r="10" spans="1:10" x14ac:dyDescent="0.25">
      <c r="C10" t="s">
        <v>121</v>
      </c>
      <c r="D10" s="51">
        <v>276.5</v>
      </c>
      <c r="E10" s="51">
        <v>249</v>
      </c>
      <c r="F10" s="51">
        <v>243.3</v>
      </c>
      <c r="G10" s="51">
        <v>5.5</v>
      </c>
      <c r="H10" s="51">
        <v>774.3</v>
      </c>
      <c r="J10" s="268"/>
    </row>
    <row r="11" spans="1:10" x14ac:dyDescent="0.25">
      <c r="C11" t="s">
        <v>122</v>
      </c>
      <c r="D11" s="51">
        <v>386.1</v>
      </c>
      <c r="E11" s="51">
        <v>253.2</v>
      </c>
      <c r="F11" s="51">
        <v>253.3</v>
      </c>
      <c r="G11" s="51">
        <v>7.6999999999999993</v>
      </c>
      <c r="H11" s="51">
        <v>900.3</v>
      </c>
      <c r="J11" s="5"/>
    </row>
    <row r="12" spans="1:10" x14ac:dyDescent="0.25">
      <c r="C12" t="s">
        <v>123</v>
      </c>
      <c r="D12" s="51">
        <v>194.8</v>
      </c>
      <c r="E12" s="51">
        <v>228.3</v>
      </c>
      <c r="F12" s="51">
        <v>269.89999999999998</v>
      </c>
      <c r="G12" s="51">
        <v>7.3</v>
      </c>
      <c r="H12" s="51">
        <v>700.3</v>
      </c>
      <c r="J12" s="51"/>
    </row>
    <row r="13" spans="1:10" x14ac:dyDescent="0.25">
      <c r="C13" t="s">
        <v>124</v>
      </c>
      <c r="D13" s="51">
        <v>195.9</v>
      </c>
      <c r="E13" s="51">
        <v>236</v>
      </c>
      <c r="F13" s="51">
        <v>260.10000000000002</v>
      </c>
      <c r="G13" s="51">
        <v>6.2</v>
      </c>
      <c r="H13" s="51">
        <v>698.2</v>
      </c>
      <c r="J13" s="51"/>
    </row>
    <row r="14" spans="1:10" x14ac:dyDescent="0.25">
      <c r="C14" t="s">
        <v>125</v>
      </c>
      <c r="D14" s="51">
        <v>157.9</v>
      </c>
      <c r="E14" s="51">
        <v>264</v>
      </c>
      <c r="F14" s="51">
        <v>240.10000000000002</v>
      </c>
      <c r="G14" s="51">
        <v>11.298874</v>
      </c>
      <c r="H14" s="51">
        <v>673.29887399999996</v>
      </c>
      <c r="J14" s="51"/>
    </row>
    <row r="15" spans="1:10" x14ac:dyDescent="0.25">
      <c r="C15" t="s">
        <v>126</v>
      </c>
      <c r="D15" s="51">
        <v>176.7</v>
      </c>
      <c r="E15" s="51">
        <v>261.39999999999998</v>
      </c>
      <c r="F15" s="51">
        <v>275.89999999999998</v>
      </c>
      <c r="G15" s="51">
        <v>6.5</v>
      </c>
      <c r="H15" s="51">
        <v>720.5</v>
      </c>
      <c r="J15" s="51"/>
    </row>
    <row r="16" spans="1:10" x14ac:dyDescent="0.25">
      <c r="C16" t="s">
        <v>127</v>
      </c>
      <c r="D16" s="51">
        <v>143.69999999999999</v>
      </c>
      <c r="E16" s="51">
        <v>296.8</v>
      </c>
      <c r="F16" s="51">
        <v>263.2</v>
      </c>
      <c r="G16" s="51">
        <v>7.5</v>
      </c>
      <c r="H16" s="51">
        <v>711.2</v>
      </c>
      <c r="J16" s="5"/>
    </row>
    <row r="17" spans="1:12" x14ac:dyDescent="0.25">
      <c r="C17" t="s">
        <v>128</v>
      </c>
      <c r="D17" s="51">
        <v>78.7</v>
      </c>
      <c r="E17" s="51">
        <v>352.29999999999995</v>
      </c>
      <c r="F17" s="51">
        <v>293</v>
      </c>
      <c r="G17" s="51">
        <v>3.7930000000000001</v>
      </c>
      <c r="H17" s="51">
        <v>727.79300000000001</v>
      </c>
    </row>
    <row r="18" spans="1:12" x14ac:dyDescent="0.25">
      <c r="C18" t="s">
        <v>129</v>
      </c>
      <c r="D18" s="51">
        <v>87.973016169999994</v>
      </c>
      <c r="E18" s="51">
        <v>260.81721547000006</v>
      </c>
      <c r="F18" s="51">
        <v>291.66656647000002</v>
      </c>
      <c r="G18" s="51">
        <v>4.7</v>
      </c>
      <c r="H18" s="51">
        <v>645.15679811000018</v>
      </c>
      <c r="L18" s="30"/>
    </row>
    <row r="19" spans="1:12" x14ac:dyDescent="0.25">
      <c r="C19" t="s">
        <v>130</v>
      </c>
      <c r="D19" s="51">
        <v>135.29753409</v>
      </c>
      <c r="E19" s="51">
        <v>166.14300569000002</v>
      </c>
      <c r="F19" s="51">
        <v>320.10681265899996</v>
      </c>
      <c r="G19" s="51">
        <v>7.6</v>
      </c>
      <c r="H19" s="51">
        <v>629.14735243899997</v>
      </c>
      <c r="L19" s="30"/>
    </row>
    <row r="20" spans="1:12" x14ac:dyDescent="0.25">
      <c r="C20" t="s">
        <v>131</v>
      </c>
      <c r="D20" s="51">
        <v>196.57697012</v>
      </c>
      <c r="E20" s="51">
        <v>159.36487885999998</v>
      </c>
      <c r="F20" s="51">
        <v>338.85216376666995</v>
      </c>
      <c r="G20" s="51">
        <v>2.9</v>
      </c>
      <c r="H20" s="51">
        <v>697.69401274666996</v>
      </c>
      <c r="L20" s="30"/>
    </row>
    <row r="21" spans="1:12" x14ac:dyDescent="0.25">
      <c r="C21" t="s">
        <v>132</v>
      </c>
      <c r="D21" s="51">
        <v>193.68802823999999</v>
      </c>
      <c r="E21" s="51">
        <v>195.40329837000013</v>
      </c>
      <c r="F21" s="51">
        <v>349.86322479</v>
      </c>
      <c r="G21" s="51">
        <v>4.4198699999999995</v>
      </c>
      <c r="H21" s="51">
        <v>743.37442140000007</v>
      </c>
      <c r="L21" s="30"/>
    </row>
    <row r="22" spans="1:12" x14ac:dyDescent="0.25">
      <c r="C22" t="s">
        <v>133</v>
      </c>
      <c r="D22" s="51">
        <v>308.7</v>
      </c>
      <c r="E22" s="51">
        <v>152.70000000000002</v>
      </c>
      <c r="F22" s="51">
        <v>378.6</v>
      </c>
      <c r="G22" s="51">
        <v>4.9000000000000004</v>
      </c>
      <c r="H22" s="51">
        <v>844.9</v>
      </c>
      <c r="L22" s="30"/>
    </row>
    <row r="23" spans="1:12" x14ac:dyDescent="0.25">
      <c r="C23" t="s">
        <v>134</v>
      </c>
      <c r="D23" s="51">
        <v>184.3</v>
      </c>
      <c r="E23" s="51">
        <v>178</v>
      </c>
      <c r="F23" s="51">
        <v>271.99999999999994</v>
      </c>
      <c r="G23" s="51">
        <v>8.4</v>
      </c>
      <c r="H23" s="51">
        <v>642.69999999999993</v>
      </c>
      <c r="L23" s="30"/>
    </row>
    <row r="24" spans="1:12" x14ac:dyDescent="0.25">
      <c r="C24" t="s">
        <v>135</v>
      </c>
      <c r="D24" s="51">
        <v>261.94006101000002</v>
      </c>
      <c r="E24" s="51">
        <v>151.41963942000001</v>
      </c>
      <c r="F24" s="51">
        <v>300.21683033999994</v>
      </c>
      <c r="G24" s="51">
        <v>27.447273589999998</v>
      </c>
      <c r="H24" s="51">
        <v>741.02380435999999</v>
      </c>
      <c r="L24" s="30"/>
    </row>
    <row r="25" spans="1:12" x14ac:dyDescent="0.25">
      <c r="C25" t="s">
        <v>147</v>
      </c>
      <c r="D25" s="51">
        <v>240.61391262999996</v>
      </c>
      <c r="E25" s="51">
        <v>156.66157744</v>
      </c>
      <c r="F25" s="51">
        <v>266.94112309000002</v>
      </c>
      <c r="G25" s="51">
        <v>16.443618739999998</v>
      </c>
      <c r="H25" s="51">
        <v>680.66023189999999</v>
      </c>
      <c r="L25" s="30"/>
    </row>
    <row r="26" spans="1:12" x14ac:dyDescent="0.25">
      <c r="D26" s="138"/>
      <c r="E26" s="138"/>
      <c r="F26" s="138"/>
      <c r="G26" s="138"/>
      <c r="H26" s="138"/>
    </row>
    <row r="28" spans="1:12" x14ac:dyDescent="0.25">
      <c r="A28" s="28" t="s">
        <v>326</v>
      </c>
      <c r="B28" s="69"/>
      <c r="C28" s="69"/>
      <c r="D28" s="69"/>
      <c r="E28" s="69"/>
    </row>
    <row r="30" spans="1:12" x14ac:dyDescent="0.25">
      <c r="A30" t="s">
        <v>376</v>
      </c>
    </row>
    <row r="32" spans="1:12" x14ac:dyDescent="0.25">
      <c r="A32" t="s">
        <v>377</v>
      </c>
    </row>
    <row r="34" spans="1:1" x14ac:dyDescent="0.25">
      <c r="A34" s="28" t="s">
        <v>103</v>
      </c>
    </row>
    <row r="36" spans="1:1" x14ac:dyDescent="0.25">
      <c r="A36" t="s">
        <v>378</v>
      </c>
    </row>
    <row r="37" spans="1:1" x14ac:dyDescent="0.25">
      <c r="A37" t="s">
        <v>379</v>
      </c>
    </row>
    <row r="38" spans="1:1" x14ac:dyDescent="0.25">
      <c r="A38" t="s">
        <v>380</v>
      </c>
    </row>
    <row r="39" spans="1:1" x14ac:dyDescent="0.25">
      <c r="A39" t="s">
        <v>381</v>
      </c>
    </row>
  </sheetData>
  <mergeCells count="2">
    <mergeCell ref="A1:H1"/>
    <mergeCell ref="A3:H3"/>
  </mergeCells>
  <pageMargins left="0.45" right="0.45" top="0.5" bottom="0.5" header="0.3" footer="0.3"/>
  <pageSetup scale="77"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B44B0-E8E1-4029-9F0C-3178AF2EE404}">
  <sheetPr>
    <pageSetUpPr fitToPage="1"/>
  </sheetPr>
  <dimension ref="A1:K48"/>
  <sheetViews>
    <sheetView zoomScaleNormal="100" workbookViewId="0">
      <selection sqref="A1:H1"/>
    </sheetView>
  </sheetViews>
  <sheetFormatPr defaultRowHeight="15.75" x14ac:dyDescent="0.25"/>
  <cols>
    <col min="1" max="1" width="66.625" customWidth="1"/>
    <col min="2" max="2" width="7.5" customWidth="1"/>
    <col min="3" max="3" width="11.25" customWidth="1"/>
    <col min="4" max="4" width="15.25" bestFit="1" customWidth="1"/>
    <col min="5" max="5" width="14.375" customWidth="1"/>
    <col min="6" max="6" width="8.125" customWidth="1"/>
    <col min="7" max="7" width="8.75" customWidth="1"/>
    <col min="8" max="8" width="8.125" customWidth="1"/>
  </cols>
  <sheetData>
    <row r="1" spans="1:11" s="1" customFormat="1" ht="26.25" x14ac:dyDescent="0.4">
      <c r="A1" s="327" t="s">
        <v>382</v>
      </c>
      <c r="B1" s="327"/>
      <c r="C1" s="327"/>
      <c r="D1" s="327"/>
      <c r="E1" s="327"/>
      <c r="F1" s="327"/>
      <c r="G1" s="327"/>
      <c r="H1" s="327"/>
    </row>
    <row r="2" spans="1:11" ht="4.5" customHeight="1" x14ac:dyDescent="0.25">
      <c r="A2" s="2"/>
      <c r="B2" s="2"/>
      <c r="C2" s="2"/>
      <c r="D2" s="2"/>
    </row>
    <row r="3" spans="1:11" ht="18.75" customHeight="1" x14ac:dyDescent="0.3">
      <c r="A3" s="328" t="s">
        <v>374</v>
      </c>
      <c r="B3" s="328"/>
      <c r="C3" s="328"/>
      <c r="D3" s="328"/>
      <c r="E3" s="328"/>
      <c r="F3" s="328"/>
      <c r="G3" s="328"/>
      <c r="H3" s="328"/>
    </row>
    <row r="5" spans="1:11" x14ac:dyDescent="0.25">
      <c r="C5" s="50" t="s">
        <v>114</v>
      </c>
      <c r="D5" s="29" t="s">
        <v>99</v>
      </c>
      <c r="E5" s="29" t="s">
        <v>100</v>
      </c>
      <c r="F5" s="29" t="s">
        <v>101</v>
      </c>
      <c r="G5" s="29" t="s">
        <v>383</v>
      </c>
      <c r="H5" s="29" t="s">
        <v>68</v>
      </c>
    </row>
    <row r="6" spans="1:11" x14ac:dyDescent="0.25">
      <c r="C6" t="s">
        <v>125</v>
      </c>
      <c r="D6" s="51">
        <v>16.544175239999998</v>
      </c>
      <c r="E6" s="51">
        <v>15.600009780000001</v>
      </c>
      <c r="F6" s="51">
        <v>24.584120849999994</v>
      </c>
      <c r="G6" s="51">
        <v>26.615946999999998</v>
      </c>
      <c r="H6" s="51">
        <v>83.344252869999991</v>
      </c>
    </row>
    <row r="7" spans="1:11" x14ac:dyDescent="0.25">
      <c r="C7" t="s">
        <v>126</v>
      </c>
      <c r="D7" s="51">
        <v>32.296279699999999</v>
      </c>
      <c r="E7" s="51">
        <v>21.488770370000001</v>
      </c>
      <c r="F7" s="51">
        <v>26.965694029999998</v>
      </c>
      <c r="G7" s="51">
        <v>36.442427539999997</v>
      </c>
      <c r="H7" s="51">
        <v>117.19317163999999</v>
      </c>
    </row>
    <row r="8" spans="1:11" x14ac:dyDescent="0.25">
      <c r="C8" t="s">
        <v>127</v>
      </c>
      <c r="D8" s="51">
        <v>38.26691185</v>
      </c>
      <c r="E8" s="51">
        <v>34.442811939999999</v>
      </c>
      <c r="F8" s="51">
        <v>38.850436120000005</v>
      </c>
      <c r="G8" s="51">
        <v>46.078071939999987</v>
      </c>
      <c r="H8" s="51">
        <v>157.63823185000001</v>
      </c>
    </row>
    <row r="9" spans="1:11" x14ac:dyDescent="0.25">
      <c r="C9" t="s">
        <v>128</v>
      </c>
      <c r="D9" s="51">
        <v>22.24438031</v>
      </c>
      <c r="E9" s="51">
        <v>92.679060440000001</v>
      </c>
      <c r="F9" s="51">
        <v>63.166346329999996</v>
      </c>
      <c r="G9" s="51">
        <v>75.808274899999986</v>
      </c>
      <c r="H9" s="51">
        <v>253.89806197999999</v>
      </c>
    </row>
    <row r="10" spans="1:11" x14ac:dyDescent="0.25">
      <c r="C10" t="s">
        <v>129</v>
      </c>
      <c r="D10" s="51">
        <v>77.364206799999991</v>
      </c>
      <c r="E10" s="51">
        <v>97.403498400000004</v>
      </c>
      <c r="F10" s="51">
        <v>75.185520600000018</v>
      </c>
      <c r="G10" s="51">
        <v>60.721934840000003</v>
      </c>
      <c r="H10" s="51">
        <v>310.67516064</v>
      </c>
      <c r="J10" s="268"/>
      <c r="K10" s="5"/>
    </row>
    <row r="11" spans="1:11" x14ac:dyDescent="0.25">
      <c r="C11" t="s">
        <v>130</v>
      </c>
      <c r="D11" s="51">
        <v>57.050498160000004</v>
      </c>
      <c r="E11" s="51">
        <v>103.870357</v>
      </c>
      <c r="F11" s="51">
        <v>121.83596617900001</v>
      </c>
      <c r="G11" s="51">
        <v>48.189538019999993</v>
      </c>
      <c r="H11" s="51">
        <v>330.94635935899998</v>
      </c>
    </row>
    <row r="12" spans="1:11" x14ac:dyDescent="0.25">
      <c r="C12" t="s">
        <v>131</v>
      </c>
      <c r="D12" s="51">
        <v>92.763681539999993</v>
      </c>
      <c r="E12" s="51">
        <v>87.417500319999988</v>
      </c>
      <c r="F12" s="51">
        <v>113.31285854000001</v>
      </c>
      <c r="G12" s="51">
        <v>48.854182689999995</v>
      </c>
      <c r="H12" s="51">
        <v>342.34822309000003</v>
      </c>
    </row>
    <row r="13" spans="1:11" x14ac:dyDescent="0.25">
      <c r="C13" t="s">
        <v>132</v>
      </c>
      <c r="D13" s="51">
        <v>121.05183550999998</v>
      </c>
      <c r="E13" s="51">
        <v>119.74600510999998</v>
      </c>
      <c r="F13" s="51">
        <v>118.10629509</v>
      </c>
      <c r="G13" s="51">
        <v>56.163730659999999</v>
      </c>
      <c r="H13" s="51">
        <v>415.06786636999999</v>
      </c>
    </row>
    <row r="14" spans="1:11" x14ac:dyDescent="0.25">
      <c r="C14" t="s">
        <v>133</v>
      </c>
      <c r="D14" s="51">
        <v>201.68634682000004</v>
      </c>
      <c r="E14" s="51">
        <v>88.720129700000015</v>
      </c>
      <c r="F14" s="51">
        <v>105.11919244383333</v>
      </c>
      <c r="G14" s="51">
        <v>81.127079879999997</v>
      </c>
      <c r="H14" s="51">
        <v>476.65274884383336</v>
      </c>
    </row>
    <row r="15" spans="1:11" x14ac:dyDescent="0.25">
      <c r="C15" t="s">
        <v>134</v>
      </c>
      <c r="D15" s="51">
        <v>127.68485594000001</v>
      </c>
      <c r="E15" s="51">
        <v>125.45657169</v>
      </c>
      <c r="F15" s="51">
        <v>76.951816219999998</v>
      </c>
      <c r="G15" s="51">
        <v>70.022916769999995</v>
      </c>
      <c r="H15" s="51">
        <v>400.11616062000002</v>
      </c>
      <c r="K15" s="5"/>
    </row>
    <row r="16" spans="1:11" x14ac:dyDescent="0.25">
      <c r="C16" t="s">
        <v>135</v>
      </c>
      <c r="D16" s="51">
        <v>184.56339516000003</v>
      </c>
      <c r="E16" s="51">
        <v>109.24314624000003</v>
      </c>
      <c r="F16" s="51">
        <v>112.31762345999999</v>
      </c>
      <c r="G16" s="51">
        <v>57.408848542962978</v>
      </c>
      <c r="H16" s="51">
        <v>463.53301340296304</v>
      </c>
    </row>
    <row r="17" spans="1:11" x14ac:dyDescent="0.25">
      <c r="C17" t="s">
        <v>147</v>
      </c>
      <c r="D17" s="51">
        <v>201.70109893</v>
      </c>
      <c r="E17" s="51">
        <v>114.54166794</v>
      </c>
      <c r="F17" s="51">
        <v>164.95560134999999</v>
      </c>
      <c r="G17" s="51">
        <v>200.6471511440744</v>
      </c>
      <c r="H17" s="51">
        <v>681.84551936407433</v>
      </c>
    </row>
    <row r="18" spans="1:11" x14ac:dyDescent="0.25">
      <c r="F18" s="79"/>
      <c r="G18" s="139"/>
      <c r="H18" s="139"/>
    </row>
    <row r="19" spans="1:11" x14ac:dyDescent="0.25">
      <c r="C19" s="50" t="s">
        <v>114</v>
      </c>
      <c r="D19" s="29" t="s">
        <v>384</v>
      </c>
      <c r="F19" s="79"/>
      <c r="G19" s="139"/>
      <c r="H19" s="139"/>
    </row>
    <row r="20" spans="1:11" x14ac:dyDescent="0.25">
      <c r="C20" t="s">
        <v>125</v>
      </c>
      <c r="D20" s="51">
        <v>4.3</v>
      </c>
      <c r="F20" s="79"/>
      <c r="G20" s="139"/>
      <c r="H20" s="139"/>
      <c r="K20" s="5"/>
    </row>
    <row r="21" spans="1:11" x14ac:dyDescent="0.25">
      <c r="C21" t="s">
        <v>126</v>
      </c>
      <c r="D21" s="51">
        <v>4.3</v>
      </c>
      <c r="F21" s="79"/>
      <c r="G21" s="139"/>
      <c r="H21" s="139"/>
    </row>
    <row r="22" spans="1:11" x14ac:dyDescent="0.25">
      <c r="C22" t="s">
        <v>127</v>
      </c>
      <c r="D22" s="51">
        <v>10</v>
      </c>
      <c r="F22" s="79"/>
      <c r="G22" s="139"/>
      <c r="H22" s="139"/>
    </row>
    <row r="23" spans="1:11" x14ac:dyDescent="0.25">
      <c r="C23" t="s">
        <v>128</v>
      </c>
      <c r="D23" s="51">
        <v>15</v>
      </c>
      <c r="F23" s="79"/>
      <c r="G23" s="139"/>
      <c r="H23" s="139"/>
    </row>
    <row r="24" spans="1:11" x14ac:dyDescent="0.25">
      <c r="C24" t="s">
        <v>129</v>
      </c>
      <c r="D24" s="51">
        <v>25</v>
      </c>
      <c r="F24" s="79"/>
      <c r="G24" s="139"/>
      <c r="H24" s="139"/>
    </row>
    <row r="25" spans="1:11" x14ac:dyDescent="0.25">
      <c r="C25" t="s">
        <v>130</v>
      </c>
      <c r="D25" s="51">
        <v>25</v>
      </c>
      <c r="F25" s="79"/>
      <c r="G25" s="139"/>
      <c r="H25" s="139"/>
    </row>
    <row r="26" spans="1:11" x14ac:dyDescent="0.25">
      <c r="C26" t="s">
        <v>131</v>
      </c>
      <c r="D26" s="51">
        <v>25</v>
      </c>
      <c r="F26" s="79"/>
    </row>
    <row r="27" spans="1:11" x14ac:dyDescent="0.25">
      <c r="C27" t="s">
        <v>132</v>
      </c>
      <c r="D27" s="51">
        <v>30</v>
      </c>
    </row>
    <row r="28" spans="1:11" x14ac:dyDescent="0.25">
      <c r="C28" t="s">
        <v>133</v>
      </c>
      <c r="D28" s="51">
        <v>30</v>
      </c>
    </row>
    <row r="29" spans="1:11" x14ac:dyDescent="0.25">
      <c r="C29" t="s">
        <v>134</v>
      </c>
      <c r="D29" s="51">
        <v>30</v>
      </c>
    </row>
    <row r="30" spans="1:11" x14ac:dyDescent="0.25">
      <c r="A30" s="28" t="s">
        <v>326</v>
      </c>
      <c r="C30" t="s">
        <v>135</v>
      </c>
      <c r="D30" s="51">
        <v>30</v>
      </c>
    </row>
    <row r="31" spans="1:11" x14ac:dyDescent="0.25">
      <c r="C31" t="s">
        <v>147</v>
      </c>
      <c r="D31" s="51">
        <v>30</v>
      </c>
    </row>
    <row r="32" spans="1:11" ht="15.75" customHeight="1" x14ac:dyDescent="0.25">
      <c r="A32" s="351" t="s">
        <v>385</v>
      </c>
      <c r="B32" s="140"/>
    </row>
    <row r="33" spans="1:9" x14ac:dyDescent="0.25">
      <c r="A33" s="351"/>
      <c r="B33" s="140"/>
    </row>
    <row r="34" spans="1:9" x14ac:dyDescent="0.25">
      <c r="A34" s="351"/>
      <c r="B34" s="140"/>
    </row>
    <row r="35" spans="1:9" x14ac:dyDescent="0.25">
      <c r="A35" s="351"/>
      <c r="B35" s="140"/>
      <c r="C35" s="28" t="s">
        <v>103</v>
      </c>
      <c r="D35" s="69"/>
      <c r="E35" s="69"/>
      <c r="F35" s="69"/>
      <c r="G35" s="69"/>
      <c r="H35" s="69"/>
    </row>
    <row r="36" spans="1:9" ht="15.75" customHeight="1" x14ac:dyDescent="0.25">
      <c r="A36" s="351"/>
      <c r="B36" s="140"/>
    </row>
    <row r="37" spans="1:9" x14ac:dyDescent="0.25">
      <c r="C37" t="s">
        <v>104</v>
      </c>
      <c r="E37" s="73"/>
      <c r="F37" s="73"/>
      <c r="G37" s="73"/>
      <c r="H37" s="73"/>
    </row>
    <row r="38" spans="1:9" ht="15.75" customHeight="1" x14ac:dyDescent="0.25">
      <c r="A38" s="351" t="s">
        <v>386</v>
      </c>
      <c r="B38" s="140"/>
      <c r="C38" t="s">
        <v>387</v>
      </c>
      <c r="E38" s="73"/>
      <c r="F38" s="73"/>
      <c r="G38" s="73"/>
      <c r="H38" s="73"/>
    </row>
    <row r="39" spans="1:9" x14ac:dyDescent="0.25">
      <c r="A39" s="351"/>
      <c r="B39" s="140"/>
      <c r="C39" t="s">
        <v>388</v>
      </c>
      <c r="E39" s="73"/>
      <c r="F39" s="73"/>
      <c r="G39" s="73"/>
      <c r="H39" s="73"/>
    </row>
    <row r="40" spans="1:9" x14ac:dyDescent="0.25">
      <c r="A40" s="351"/>
      <c r="B40" s="140"/>
      <c r="C40" s="141" t="s">
        <v>389</v>
      </c>
    </row>
    <row r="48" spans="1:9" x14ac:dyDescent="0.25">
      <c r="I48" s="5"/>
    </row>
  </sheetData>
  <mergeCells count="4">
    <mergeCell ref="A1:H1"/>
    <mergeCell ref="A3:H3"/>
    <mergeCell ref="A32:A36"/>
    <mergeCell ref="A38:A40"/>
  </mergeCells>
  <pageMargins left="0.45" right="0.45" top="0.5" bottom="0.5" header="0.3" footer="0.3"/>
  <pageSetup scale="7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E20CF-549B-4ADA-8808-22B65B0CD475}">
  <sheetPr>
    <pageSetUpPr fitToPage="1"/>
  </sheetPr>
  <dimension ref="A1:M48"/>
  <sheetViews>
    <sheetView zoomScaleNormal="100" workbookViewId="0">
      <selection sqref="A1:L1"/>
    </sheetView>
  </sheetViews>
  <sheetFormatPr defaultRowHeight="15.75" x14ac:dyDescent="0.25"/>
  <cols>
    <col min="1" max="1" width="24.125" customWidth="1"/>
    <col min="2" max="2" width="2.125" customWidth="1"/>
    <col min="3" max="12" width="11.375" customWidth="1"/>
  </cols>
  <sheetData>
    <row r="1" spans="1:12" s="1" customFormat="1" ht="26.25" x14ac:dyDescent="0.4">
      <c r="A1" s="327" t="s">
        <v>55</v>
      </c>
      <c r="B1" s="327"/>
      <c r="C1" s="327"/>
      <c r="D1" s="327"/>
      <c r="E1" s="327"/>
      <c r="F1" s="327"/>
      <c r="G1" s="327"/>
      <c r="H1" s="327"/>
      <c r="I1" s="327"/>
      <c r="J1" s="327"/>
      <c r="K1" s="327"/>
      <c r="L1" s="327"/>
    </row>
    <row r="2" spans="1:12" ht="4.5" customHeight="1" x14ac:dyDescent="0.25">
      <c r="A2" s="2"/>
      <c r="B2" s="2"/>
      <c r="C2" s="2"/>
      <c r="D2" s="2"/>
      <c r="E2" s="2"/>
      <c r="F2" s="2"/>
      <c r="G2" s="2"/>
      <c r="H2" s="2"/>
      <c r="I2" s="2"/>
      <c r="J2" s="2"/>
      <c r="K2" s="2"/>
      <c r="L2" s="2"/>
    </row>
    <row r="3" spans="1:12" ht="18.75" customHeight="1" x14ac:dyDescent="0.3">
      <c r="A3" s="328" t="s">
        <v>110</v>
      </c>
      <c r="B3" s="328"/>
      <c r="C3" s="328"/>
      <c r="D3" s="328"/>
      <c r="E3" s="328"/>
      <c r="F3" s="328"/>
      <c r="G3" s="328"/>
      <c r="H3" s="328"/>
      <c r="I3" s="328"/>
      <c r="J3" s="328"/>
      <c r="K3" s="328"/>
      <c r="L3" s="328"/>
    </row>
    <row r="5" spans="1:12" x14ac:dyDescent="0.25">
      <c r="A5" s="8"/>
      <c r="B5" s="9"/>
      <c r="C5" s="10">
        <v>2003</v>
      </c>
      <c r="D5" s="10">
        <v>2004</v>
      </c>
      <c r="E5" s="10">
        <v>2005</v>
      </c>
      <c r="F5" s="10">
        <v>2006</v>
      </c>
      <c r="G5" s="10">
        <v>2007</v>
      </c>
      <c r="H5" s="10">
        <v>2008</v>
      </c>
      <c r="I5" s="10">
        <v>2009</v>
      </c>
      <c r="J5" s="10">
        <v>2010</v>
      </c>
      <c r="K5" s="10">
        <v>2011</v>
      </c>
      <c r="L5" s="10">
        <v>2012</v>
      </c>
    </row>
    <row r="6" spans="1:12" x14ac:dyDescent="0.25">
      <c r="A6" s="8"/>
      <c r="B6" s="9"/>
      <c r="C6" s="12"/>
      <c r="D6" s="12"/>
      <c r="E6" s="12"/>
      <c r="F6" s="12"/>
      <c r="G6" s="12"/>
      <c r="H6" s="12"/>
      <c r="I6" s="12"/>
      <c r="J6" s="12"/>
      <c r="K6" s="12"/>
      <c r="L6" s="12"/>
    </row>
    <row r="7" spans="1:12" ht="15.75" customHeight="1" x14ac:dyDescent="0.25">
      <c r="A7" s="14" t="s">
        <v>69</v>
      </c>
      <c r="B7" s="15"/>
      <c r="C7" s="16">
        <v>21314.451425089999</v>
      </c>
      <c r="D7" s="16">
        <v>22828.078000000001</v>
      </c>
      <c r="E7" s="16">
        <v>24308.54</v>
      </c>
      <c r="F7" s="16">
        <v>25854.289561127996</v>
      </c>
      <c r="G7" s="16">
        <v>27449.335946206003</v>
      </c>
      <c r="H7" s="16">
        <v>27928.061935490001</v>
      </c>
      <c r="I7" s="16">
        <v>25529.806261290003</v>
      </c>
      <c r="J7" s="16">
        <v>27648.161297980005</v>
      </c>
      <c r="K7" s="16">
        <v>27497.217248240002</v>
      </c>
      <c r="L7" s="16">
        <v>27677.999395629999</v>
      </c>
    </row>
    <row r="8" spans="1:12" x14ac:dyDescent="0.25">
      <c r="A8" s="17"/>
      <c r="B8" s="9"/>
      <c r="C8" s="35"/>
      <c r="D8" s="35"/>
      <c r="E8" s="35"/>
      <c r="F8" s="35"/>
      <c r="G8" s="35"/>
      <c r="H8" s="35"/>
      <c r="I8" s="35"/>
      <c r="J8" s="35"/>
      <c r="K8" s="35"/>
      <c r="L8" s="35"/>
    </row>
    <row r="9" spans="1:12" x14ac:dyDescent="0.25">
      <c r="A9" s="14" t="s">
        <v>70</v>
      </c>
      <c r="B9" s="15"/>
      <c r="C9" s="16">
        <v>20497.118935939998</v>
      </c>
      <c r="D9" s="16">
        <v>22046.116000000002</v>
      </c>
      <c r="E9" s="16">
        <v>23712.521000000001</v>
      </c>
      <c r="F9" s="16">
        <v>25370.133081317999</v>
      </c>
      <c r="G9" s="16">
        <v>26684.014760626</v>
      </c>
      <c r="H9" s="16">
        <v>27293.183560769998</v>
      </c>
      <c r="I9" s="16">
        <v>25294.56330645</v>
      </c>
      <c r="J9" s="16">
        <v>24909.928951050002</v>
      </c>
      <c r="K9" s="16">
        <v>26460.62124859</v>
      </c>
      <c r="L9" s="16">
        <v>27148.528188329998</v>
      </c>
    </row>
    <row r="10" spans="1:12" x14ac:dyDescent="0.25">
      <c r="A10" s="17"/>
      <c r="B10" s="9"/>
      <c r="C10" s="36"/>
      <c r="D10" s="36"/>
      <c r="E10" s="36"/>
      <c r="F10" s="36"/>
      <c r="G10" s="36"/>
      <c r="H10" s="36"/>
      <c r="I10" s="36"/>
      <c r="J10" s="36"/>
      <c r="K10" s="36"/>
      <c r="L10" s="36"/>
    </row>
    <row r="11" spans="1:12" x14ac:dyDescent="0.25">
      <c r="A11" s="14" t="s">
        <v>71</v>
      </c>
      <c r="B11" s="15"/>
      <c r="C11" s="16">
        <v>2840.0341199099998</v>
      </c>
      <c r="D11" s="16">
        <v>3348.4209999999998</v>
      </c>
      <c r="E11" s="16">
        <v>3708.73</v>
      </c>
      <c r="F11" s="16">
        <v>4088.6568834900004</v>
      </c>
      <c r="G11" s="16">
        <v>4459.0274183700012</v>
      </c>
      <c r="H11" s="16">
        <v>4421.0590635199997</v>
      </c>
      <c r="I11" s="16">
        <v>4032.5242096300003</v>
      </c>
      <c r="J11" s="16">
        <v>3801.85934382</v>
      </c>
      <c r="K11" s="16">
        <v>4059.1188316599996</v>
      </c>
      <c r="L11" s="16">
        <v>4116.4579268799998</v>
      </c>
    </row>
    <row r="12" spans="1:12" x14ac:dyDescent="0.25">
      <c r="A12" s="19" t="s">
        <v>72</v>
      </c>
      <c r="B12" s="9"/>
      <c r="C12" s="20">
        <v>0.84090782000000286</v>
      </c>
      <c r="D12" s="20">
        <v>-0.56399999999999995</v>
      </c>
      <c r="E12" s="20">
        <v>0.60899999999999999</v>
      </c>
      <c r="F12" s="20">
        <v>0.46525502000000007</v>
      </c>
      <c r="G12" s="20">
        <v>-0.41889114999999522</v>
      </c>
      <c r="H12" s="20">
        <v>-0.23331736000000428</v>
      </c>
      <c r="I12" s="20">
        <v>3.9313565000000001</v>
      </c>
      <c r="J12" s="20">
        <v>2.3485745600000016</v>
      </c>
      <c r="K12" s="20">
        <v>1.8451604499999998</v>
      </c>
      <c r="L12" s="20">
        <v>4.4421868200000008</v>
      </c>
    </row>
    <row r="13" spans="1:12" x14ac:dyDescent="0.25">
      <c r="A13" s="19" t="s">
        <v>73</v>
      </c>
      <c r="B13" s="9"/>
      <c r="C13" s="20">
        <v>1396.5612211699997</v>
      </c>
      <c r="D13" s="20">
        <v>1677.998</v>
      </c>
      <c r="E13" s="20">
        <v>1921.4059999999999</v>
      </c>
      <c r="F13" s="20">
        <v>2301.9676753500003</v>
      </c>
      <c r="G13" s="20">
        <v>2492.4819572000001</v>
      </c>
      <c r="H13" s="20">
        <v>2417.6571969999995</v>
      </c>
      <c r="I13" s="20">
        <v>1979.8892963300002</v>
      </c>
      <c r="J13" s="20">
        <v>1790.9626148000002</v>
      </c>
      <c r="K13" s="20">
        <v>2131.4507416800002</v>
      </c>
      <c r="L13" s="20">
        <v>2022.4010998499998</v>
      </c>
    </row>
    <row r="14" spans="1:12" x14ac:dyDescent="0.25">
      <c r="A14" s="19" t="s">
        <v>74</v>
      </c>
      <c r="B14" s="9"/>
      <c r="C14" s="20">
        <v>846.77536505000023</v>
      </c>
      <c r="D14" s="20">
        <v>1012.397</v>
      </c>
      <c r="E14" s="20">
        <v>1125.913</v>
      </c>
      <c r="F14" s="20">
        <v>1150.9870280900002</v>
      </c>
      <c r="G14" s="20">
        <v>1293.3107086300004</v>
      </c>
      <c r="H14" s="20">
        <v>1348.8784525199999</v>
      </c>
      <c r="I14" s="20">
        <v>1376.7963599899999</v>
      </c>
      <c r="J14" s="20">
        <v>1286.6687020999998</v>
      </c>
      <c r="K14" s="20">
        <v>1225.1634825599999</v>
      </c>
      <c r="L14" s="20">
        <v>1330.02304491</v>
      </c>
    </row>
    <row r="15" spans="1:12" x14ac:dyDescent="0.25">
      <c r="A15" s="19" t="s">
        <v>75</v>
      </c>
      <c r="B15" s="9"/>
      <c r="C15" s="20">
        <v>50.81448928999999</v>
      </c>
      <c r="D15" s="20">
        <v>50.271999999999998</v>
      </c>
      <c r="E15" s="20">
        <v>41.177999999999997</v>
      </c>
      <c r="F15" s="20">
        <v>40.208539160000001</v>
      </c>
      <c r="G15" s="20">
        <v>47.518421239999995</v>
      </c>
      <c r="H15" s="20">
        <v>44.688897310000009</v>
      </c>
      <c r="I15" s="20">
        <v>41.866921349999998</v>
      </c>
      <c r="J15" s="20">
        <v>39.5491454</v>
      </c>
      <c r="K15" s="20">
        <v>34.433669270000003</v>
      </c>
      <c r="L15" s="20">
        <v>28.72074778</v>
      </c>
    </row>
    <row r="16" spans="1:12" x14ac:dyDescent="0.25">
      <c r="A16" s="19" t="s">
        <v>76</v>
      </c>
      <c r="B16" s="9"/>
      <c r="C16" s="20">
        <v>330.60861032999992</v>
      </c>
      <c r="D16" s="20">
        <v>390.76799999999997</v>
      </c>
      <c r="E16" s="20">
        <v>410.7</v>
      </c>
      <c r="F16" s="20">
        <v>390.37096957999995</v>
      </c>
      <c r="G16" s="20">
        <v>412.48977965999995</v>
      </c>
      <c r="H16" s="20">
        <v>418.22889617000004</v>
      </c>
      <c r="I16" s="20">
        <v>431.53551822999998</v>
      </c>
      <c r="J16" s="20">
        <v>459.52833108999999</v>
      </c>
      <c r="K16" s="20">
        <v>428.59431255000004</v>
      </c>
      <c r="L16" s="20">
        <v>458.40854461999999</v>
      </c>
    </row>
    <row r="17" spans="1:12" x14ac:dyDescent="0.25">
      <c r="A17" s="19" t="s">
        <v>77</v>
      </c>
      <c r="B17" s="9"/>
      <c r="C17" s="20">
        <v>188.42101525000001</v>
      </c>
      <c r="D17" s="20">
        <v>189.54964774999999</v>
      </c>
      <c r="E17" s="20">
        <v>188.76964842999999</v>
      </c>
      <c r="F17" s="20">
        <v>188.15202704000004</v>
      </c>
      <c r="G17" s="20">
        <v>185.70631471999999</v>
      </c>
      <c r="H17" s="20">
        <v>176.19835732000001</v>
      </c>
      <c r="I17" s="20">
        <v>192.14178006</v>
      </c>
      <c r="J17" s="20">
        <v>212.14307817</v>
      </c>
      <c r="K17" s="20">
        <v>226.52441583000001</v>
      </c>
      <c r="L17" s="20">
        <v>258.04842086999997</v>
      </c>
    </row>
    <row r="18" spans="1:12" x14ac:dyDescent="0.25">
      <c r="A18" s="19" t="s">
        <v>78</v>
      </c>
      <c r="B18" s="9"/>
      <c r="C18" s="20">
        <v>26.012511</v>
      </c>
      <c r="D18" s="20">
        <v>28.000554000000001</v>
      </c>
      <c r="E18" s="20">
        <v>20.154659899999999</v>
      </c>
      <c r="F18" s="20">
        <v>16.50538925</v>
      </c>
      <c r="G18" s="20">
        <v>27.939128069999999</v>
      </c>
      <c r="H18" s="20">
        <v>15.64058056</v>
      </c>
      <c r="I18" s="20">
        <v>6.3630831699999995</v>
      </c>
      <c r="J18" s="20">
        <v>10.658897700000001</v>
      </c>
      <c r="K18" s="20">
        <v>11.10704932</v>
      </c>
      <c r="L18" s="20">
        <v>14.41388203</v>
      </c>
    </row>
    <row r="19" spans="1:12" x14ac:dyDescent="0.25">
      <c r="A19" s="17"/>
      <c r="B19" s="9"/>
      <c r="C19" s="20"/>
      <c r="D19" s="20"/>
      <c r="E19" s="20"/>
      <c r="F19" s="20"/>
      <c r="G19" s="20"/>
      <c r="H19" s="20"/>
      <c r="I19" s="20"/>
      <c r="J19" s="20"/>
      <c r="K19" s="20"/>
      <c r="L19" s="20"/>
    </row>
    <row r="20" spans="1:12" x14ac:dyDescent="0.25">
      <c r="A20" s="14" t="s">
        <v>79</v>
      </c>
      <c r="B20" s="15"/>
      <c r="C20" s="16">
        <v>8566.2101489899997</v>
      </c>
      <c r="D20" s="16">
        <v>8806.3639999999996</v>
      </c>
      <c r="E20" s="16">
        <v>9021.7279999999992</v>
      </c>
      <c r="F20" s="16">
        <v>9375.5661692129979</v>
      </c>
      <c r="G20" s="16">
        <v>9634.0163624300003</v>
      </c>
      <c r="H20" s="16">
        <v>9558.0358162899993</v>
      </c>
      <c r="I20" s="16">
        <v>9182.1769147100003</v>
      </c>
      <c r="J20" s="16">
        <v>9302.82823087</v>
      </c>
      <c r="K20" s="16">
        <v>9973.2520796499994</v>
      </c>
      <c r="L20" s="16">
        <v>10166.21977249</v>
      </c>
    </row>
    <row r="21" spans="1:12" x14ac:dyDescent="0.25">
      <c r="A21" s="21" t="s">
        <v>80</v>
      </c>
      <c r="B21" s="22"/>
      <c r="C21" s="23">
        <v>7519.5609279200007</v>
      </c>
      <c r="D21" s="23">
        <v>7728.5429999999997</v>
      </c>
      <c r="E21" s="23">
        <v>7999.9520000000002</v>
      </c>
      <c r="F21" s="23">
        <v>8334.2486320030002</v>
      </c>
      <c r="G21" s="23">
        <v>8590.7693249699987</v>
      </c>
      <c r="H21" s="23">
        <v>8496.5536688799984</v>
      </c>
      <c r="I21" s="23">
        <v>8135.5080963099999</v>
      </c>
      <c r="J21" s="23">
        <v>8029.1697070899991</v>
      </c>
      <c r="K21" s="23">
        <v>8590.21701029</v>
      </c>
      <c r="L21" s="23">
        <v>8772.2657855399993</v>
      </c>
    </row>
    <row r="22" spans="1:12" x14ac:dyDescent="0.25">
      <c r="A22" s="19" t="s">
        <v>81</v>
      </c>
      <c r="B22" s="9"/>
      <c r="C22" s="20">
        <v>6273.6745376600011</v>
      </c>
      <c r="D22" s="20">
        <v>6459.8469999999998</v>
      </c>
      <c r="E22" s="20">
        <v>6769.5640000000003</v>
      </c>
      <c r="F22" s="20">
        <v>7165.1729621830018</v>
      </c>
      <c r="G22" s="20">
        <v>7421.8514611100009</v>
      </c>
      <c r="H22" s="20">
        <v>7395.7388415000005</v>
      </c>
      <c r="I22" s="20">
        <v>7175.9626001999995</v>
      </c>
      <c r="J22" s="20">
        <v>7033.4574072299984</v>
      </c>
      <c r="K22" s="20">
        <v>7527.3543172399995</v>
      </c>
      <c r="L22" s="20">
        <v>7611.6514160200004</v>
      </c>
    </row>
    <row r="23" spans="1:12" x14ac:dyDescent="0.25">
      <c r="A23" s="19" t="s">
        <v>82</v>
      </c>
      <c r="B23" s="9"/>
      <c r="C23" s="20">
        <v>1245.8863902599999</v>
      </c>
      <c r="D23" s="20">
        <v>1268.6949999999999</v>
      </c>
      <c r="E23" s="20">
        <v>1230.3879999999999</v>
      </c>
      <c r="F23" s="20">
        <v>1169.07566982</v>
      </c>
      <c r="G23" s="20">
        <v>1168.9178638599999</v>
      </c>
      <c r="H23" s="20">
        <v>1100.8148273799998</v>
      </c>
      <c r="I23" s="20">
        <v>959.54549611000004</v>
      </c>
      <c r="J23" s="20">
        <v>995.71229986000003</v>
      </c>
      <c r="K23" s="20">
        <v>1062.86269305</v>
      </c>
      <c r="L23" s="20">
        <v>1160.6143695199999</v>
      </c>
    </row>
    <row r="24" spans="1:12" x14ac:dyDescent="0.25">
      <c r="A24" s="19" t="s">
        <v>83</v>
      </c>
      <c r="B24" s="9"/>
      <c r="C24" s="20">
        <v>826.74205513000004</v>
      </c>
      <c r="D24" s="20">
        <v>856.44200000000001</v>
      </c>
      <c r="E24" s="20">
        <v>784.37099999999998</v>
      </c>
      <c r="F24" s="20">
        <v>792.12416871999994</v>
      </c>
      <c r="G24" s="20">
        <v>778.58198444000016</v>
      </c>
      <c r="H24" s="20">
        <v>784.05455031000008</v>
      </c>
      <c r="I24" s="20">
        <v>754.15913305000004</v>
      </c>
      <c r="J24" s="20">
        <v>976.05634537999993</v>
      </c>
      <c r="K24" s="20">
        <v>1075.36594034</v>
      </c>
      <c r="L24" s="20">
        <v>1069.90706439</v>
      </c>
    </row>
    <row r="25" spans="1:12" x14ac:dyDescent="0.25">
      <c r="A25" s="19" t="s">
        <v>84</v>
      </c>
      <c r="B25" s="9"/>
      <c r="C25" s="37" t="s">
        <v>111</v>
      </c>
      <c r="D25" s="37" t="s">
        <v>111</v>
      </c>
      <c r="E25" s="37" t="s">
        <v>111</v>
      </c>
      <c r="F25" s="37" t="s">
        <v>111</v>
      </c>
      <c r="G25" s="37" t="s">
        <v>111</v>
      </c>
      <c r="H25" s="37" t="s">
        <v>111</v>
      </c>
      <c r="I25" s="37" t="s">
        <v>111</v>
      </c>
      <c r="J25" s="37" t="s">
        <v>111</v>
      </c>
      <c r="K25" s="37" t="s">
        <v>111</v>
      </c>
      <c r="L25" s="37" t="s">
        <v>111</v>
      </c>
    </row>
    <row r="26" spans="1:12" x14ac:dyDescent="0.25">
      <c r="A26" s="19" t="s">
        <v>85</v>
      </c>
      <c r="B26" s="9"/>
      <c r="C26" s="20">
        <v>26.726314769999998</v>
      </c>
      <c r="D26" s="20">
        <v>26.201000000000001</v>
      </c>
      <c r="E26" s="20">
        <v>24.904</v>
      </c>
      <c r="F26" s="20">
        <v>26.157635979999995</v>
      </c>
      <c r="G26" s="20">
        <v>25.17134626</v>
      </c>
      <c r="H26" s="20">
        <v>26.289141879999995</v>
      </c>
      <c r="I26" s="20">
        <v>25.969727940000002</v>
      </c>
      <c r="J26" s="20">
        <v>26.587150059999995</v>
      </c>
      <c r="K26" s="20">
        <v>25.92304511</v>
      </c>
      <c r="L26" s="20">
        <v>25.90272319</v>
      </c>
    </row>
    <row r="27" spans="1:12" x14ac:dyDescent="0.25">
      <c r="A27" s="19" t="s">
        <v>86</v>
      </c>
      <c r="B27" s="9"/>
      <c r="C27" s="20">
        <v>193.18085117000001</v>
      </c>
      <c r="D27" s="20">
        <v>195.179</v>
      </c>
      <c r="E27" s="20">
        <v>212.501</v>
      </c>
      <c r="F27" s="20">
        <v>223.03573250999995</v>
      </c>
      <c r="G27" s="20">
        <v>239.49370676000007</v>
      </c>
      <c r="H27" s="20">
        <v>251.13845521999997</v>
      </c>
      <c r="I27" s="20">
        <v>266.53995741</v>
      </c>
      <c r="J27" s="20">
        <v>271.01502834000001</v>
      </c>
      <c r="K27" s="20">
        <v>281.74608391000004</v>
      </c>
      <c r="L27" s="20">
        <v>298.14419937000002</v>
      </c>
    </row>
    <row r="28" spans="1:12" x14ac:dyDescent="0.25">
      <c r="A28" s="17"/>
      <c r="B28" s="9"/>
      <c r="C28" s="20"/>
      <c r="D28" s="20"/>
      <c r="E28" s="20"/>
      <c r="F28" s="20"/>
      <c r="G28" s="20"/>
      <c r="H28" s="20"/>
      <c r="I28" s="20"/>
      <c r="J28" s="20"/>
      <c r="K28" s="20"/>
      <c r="L28" s="20"/>
    </row>
    <row r="29" spans="1:12" x14ac:dyDescent="0.25">
      <c r="A29" s="14" t="s">
        <v>87</v>
      </c>
      <c r="B29" s="15"/>
      <c r="C29" s="16">
        <v>9090.8746670399978</v>
      </c>
      <c r="D29" s="16">
        <v>9891.3317277200003</v>
      </c>
      <c r="E29" s="16">
        <v>10982.06219212</v>
      </c>
      <c r="F29" s="16">
        <v>11905.910028615001</v>
      </c>
      <c r="G29" s="16">
        <v>12590.970979825999</v>
      </c>
      <c r="H29" s="16">
        <v>13314.08868096</v>
      </c>
      <c r="I29" s="16">
        <v>12079.862182110001</v>
      </c>
      <c r="J29" s="16">
        <v>11805.241376360002</v>
      </c>
      <c r="K29" s="16">
        <v>12428.250337279998</v>
      </c>
      <c r="L29" s="16">
        <v>12865.850488959999</v>
      </c>
    </row>
    <row r="30" spans="1:12" x14ac:dyDescent="0.25">
      <c r="A30" s="21" t="s">
        <v>88</v>
      </c>
      <c r="B30" s="22"/>
      <c r="C30" s="23">
        <v>7105.8847427599994</v>
      </c>
      <c r="D30" s="23">
        <v>7733.8040000000001</v>
      </c>
      <c r="E30" s="23">
        <v>8746.7919999999995</v>
      </c>
      <c r="F30" s="23">
        <v>9524.1385479259989</v>
      </c>
      <c r="G30" s="23">
        <v>10261.618339226001</v>
      </c>
      <c r="H30" s="23">
        <v>10907.74059868</v>
      </c>
      <c r="I30" s="23">
        <v>10198.645869800001</v>
      </c>
      <c r="J30" s="23">
        <v>9968.7336262900008</v>
      </c>
      <c r="K30" s="23">
        <v>10435.705721919998</v>
      </c>
      <c r="L30" s="23">
        <v>10800.52739684</v>
      </c>
    </row>
    <row r="31" spans="1:12" x14ac:dyDescent="0.25">
      <c r="A31" s="19" t="s">
        <v>89</v>
      </c>
      <c r="B31" s="9"/>
      <c r="C31" s="20">
        <v>5693.2091676799992</v>
      </c>
      <c r="D31" s="20">
        <v>6124.4790000000003</v>
      </c>
      <c r="E31" s="20">
        <v>6737.6360000000004</v>
      </c>
      <c r="F31" s="20">
        <v>7094.3528202859998</v>
      </c>
      <c r="G31" s="20">
        <v>7528.6905179799987</v>
      </c>
      <c r="H31" s="20">
        <v>7810.9382425600015</v>
      </c>
      <c r="I31" s="20">
        <v>7798.5870980100008</v>
      </c>
      <c r="J31" s="20">
        <v>7851.7112468699988</v>
      </c>
      <c r="K31" s="20">
        <v>8013.4549097199997</v>
      </c>
      <c r="L31" s="20">
        <v>8296.3282122500004</v>
      </c>
    </row>
    <row r="32" spans="1:12" x14ac:dyDescent="0.25">
      <c r="A32" s="19" t="s">
        <v>90</v>
      </c>
      <c r="B32" s="9"/>
      <c r="C32" s="20">
        <v>807.89963595999996</v>
      </c>
      <c r="D32" s="20">
        <v>928.40940139999998</v>
      </c>
      <c r="E32" s="20">
        <v>1092.5603243</v>
      </c>
      <c r="F32" s="20">
        <v>1337.0607867400004</v>
      </c>
      <c r="G32" s="20">
        <v>1484.7831784729997</v>
      </c>
      <c r="H32" s="20">
        <v>1695.9385846500002</v>
      </c>
      <c r="I32" s="20">
        <v>1392.1469858300002</v>
      </c>
      <c r="J32" s="20">
        <v>1185.9579794600002</v>
      </c>
      <c r="K32" s="20">
        <v>1380.5340927699999</v>
      </c>
      <c r="L32" s="20">
        <v>1381.9242497600001</v>
      </c>
    </row>
    <row r="33" spans="1:13" x14ac:dyDescent="0.25">
      <c r="A33" s="19" t="s">
        <v>91</v>
      </c>
      <c r="B33" s="9"/>
      <c r="C33" s="20">
        <v>604.77593911999998</v>
      </c>
      <c r="D33" s="20">
        <v>680.91532632000008</v>
      </c>
      <c r="E33" s="20">
        <v>916.59586782000008</v>
      </c>
      <c r="F33" s="20">
        <v>1092.7249409000001</v>
      </c>
      <c r="G33" s="20">
        <v>1248.1446427729998</v>
      </c>
      <c r="H33" s="20">
        <v>1400.8637714700001</v>
      </c>
      <c r="I33" s="20">
        <v>1007.9117859599999</v>
      </c>
      <c r="J33" s="20">
        <v>931.06439996000006</v>
      </c>
      <c r="K33" s="20">
        <v>1041.71671943</v>
      </c>
      <c r="L33" s="20">
        <v>1122.2749348299999</v>
      </c>
    </row>
    <row r="34" spans="1:13" x14ac:dyDescent="0.25">
      <c r="A34" s="19" t="s">
        <v>92</v>
      </c>
      <c r="B34" s="9"/>
      <c r="C34" s="20">
        <v>362.56104375999996</v>
      </c>
      <c r="D34" s="20">
        <v>400.59</v>
      </c>
      <c r="E34" s="20">
        <v>472.53899999999999</v>
      </c>
      <c r="F34" s="20">
        <v>552.45031314999994</v>
      </c>
      <c r="G34" s="20">
        <v>570.99383551000005</v>
      </c>
      <c r="H34" s="20">
        <v>429.54025361000004</v>
      </c>
      <c r="I34" s="20">
        <v>294.46446983999999</v>
      </c>
      <c r="J34" s="20">
        <v>296.03317700000002</v>
      </c>
      <c r="K34" s="20">
        <v>279.15089147000003</v>
      </c>
      <c r="L34" s="20">
        <v>292.15239932999998</v>
      </c>
    </row>
    <row r="35" spans="1:13" x14ac:dyDescent="0.25">
      <c r="A35" s="19" t="s">
        <v>93</v>
      </c>
      <c r="B35" s="9"/>
      <c r="C35" s="20">
        <v>693.78215600999999</v>
      </c>
      <c r="D35" s="20">
        <v>747.625</v>
      </c>
      <c r="E35" s="20">
        <v>716.14800000000002</v>
      </c>
      <c r="F35" s="20">
        <v>745.24482490999992</v>
      </c>
      <c r="G35" s="20">
        <v>756.55342876999998</v>
      </c>
      <c r="H35" s="20">
        <v>828.62848379999991</v>
      </c>
      <c r="I35" s="20">
        <v>772.16475710000009</v>
      </c>
      <c r="J35" s="20">
        <v>753.77813978999995</v>
      </c>
      <c r="K35" s="20">
        <v>805.21423577000007</v>
      </c>
      <c r="L35" s="20">
        <v>827.68223441999999</v>
      </c>
    </row>
    <row r="36" spans="1:13" x14ac:dyDescent="0.25">
      <c r="A36" s="19" t="s">
        <v>94</v>
      </c>
      <c r="B36" s="9"/>
      <c r="C36" s="37" t="s">
        <v>111</v>
      </c>
      <c r="D36" s="37" t="s">
        <v>111</v>
      </c>
      <c r="E36" s="37" t="s">
        <v>111</v>
      </c>
      <c r="F36" s="37" t="s">
        <v>111</v>
      </c>
      <c r="G36" s="37" t="s">
        <v>111</v>
      </c>
      <c r="H36" s="37" t="s">
        <v>111</v>
      </c>
      <c r="I36" s="37" t="s">
        <v>111</v>
      </c>
      <c r="J36" s="37" t="s">
        <v>111</v>
      </c>
      <c r="K36" s="37">
        <v>68.662830889999995</v>
      </c>
      <c r="L36" s="37">
        <v>95.029103830000011</v>
      </c>
    </row>
    <row r="37" spans="1:13" x14ac:dyDescent="0.25">
      <c r="A37" s="19" t="s">
        <v>95</v>
      </c>
      <c r="B37" s="9"/>
      <c r="C37" s="20">
        <v>928.6467245099999</v>
      </c>
      <c r="D37" s="20">
        <v>1009.313</v>
      </c>
      <c r="E37" s="20">
        <v>1046.5830000000001</v>
      </c>
      <c r="F37" s="20">
        <v>1084.0763426289998</v>
      </c>
      <c r="G37" s="20">
        <v>1001.8053763199998</v>
      </c>
      <c r="H37" s="20">
        <v>1148.17934487</v>
      </c>
      <c r="I37" s="20">
        <v>814.58708537000007</v>
      </c>
      <c r="J37" s="20">
        <v>786.69643327999995</v>
      </c>
      <c r="K37" s="20">
        <v>839.51665722999996</v>
      </c>
      <c r="L37" s="20">
        <v>850.45935454000016</v>
      </c>
    </row>
    <row r="38" spans="1:13" x14ac:dyDescent="0.25">
      <c r="A38" s="17"/>
      <c r="B38" s="9"/>
      <c r="C38" s="20"/>
      <c r="D38" s="20"/>
      <c r="E38" s="20"/>
      <c r="F38" s="20"/>
      <c r="G38" s="20"/>
      <c r="H38" s="20"/>
      <c r="I38" s="20"/>
      <c r="J38" s="20"/>
      <c r="K38" s="20"/>
      <c r="L38" s="20"/>
    </row>
    <row r="39" spans="1:13" x14ac:dyDescent="0.25">
      <c r="A39" s="14" t="s">
        <v>96</v>
      </c>
      <c r="B39" s="15"/>
      <c r="C39" s="16">
        <v>817.33248915000001</v>
      </c>
      <c r="D39" s="16">
        <v>781.96199999999999</v>
      </c>
      <c r="E39" s="16">
        <v>596.01900000000001</v>
      </c>
      <c r="F39" s="16">
        <v>484.15647981000001</v>
      </c>
      <c r="G39" s="16">
        <v>765.32118557999991</v>
      </c>
      <c r="H39" s="16">
        <v>634.87837472000001</v>
      </c>
      <c r="I39" s="16">
        <v>235.24295483999995</v>
      </c>
      <c r="J39" s="16">
        <v>2738.2323469300004</v>
      </c>
      <c r="K39" s="16">
        <v>1036.5959996500001</v>
      </c>
      <c r="L39" s="16">
        <v>529.47120730000006</v>
      </c>
    </row>
    <row r="40" spans="1:13" x14ac:dyDescent="0.25">
      <c r="A40" s="19"/>
      <c r="B40" s="9"/>
      <c r="C40" s="24"/>
      <c r="D40" s="24"/>
      <c r="E40" s="24"/>
      <c r="F40" s="24"/>
      <c r="G40" s="24"/>
      <c r="H40" s="24"/>
      <c r="I40" s="24"/>
      <c r="J40" s="24"/>
      <c r="K40" s="24"/>
      <c r="L40" s="24"/>
    </row>
    <row r="41" spans="1:13" x14ac:dyDescent="0.25">
      <c r="A41" s="25"/>
      <c r="B41" s="9"/>
      <c r="C41" s="24"/>
      <c r="D41" s="24"/>
      <c r="E41" s="24"/>
      <c r="F41" s="24"/>
      <c r="G41" s="24"/>
      <c r="H41" s="24"/>
      <c r="I41" s="24"/>
      <c r="J41" s="24"/>
      <c r="K41" s="24"/>
      <c r="L41" s="24"/>
    </row>
    <row r="42" spans="1:13" x14ac:dyDescent="0.25">
      <c r="A42" s="19"/>
      <c r="B42" s="9"/>
      <c r="C42" s="24"/>
      <c r="D42" s="24"/>
      <c r="E42" s="24"/>
      <c r="F42" s="24"/>
      <c r="G42" s="24"/>
      <c r="H42" s="24"/>
      <c r="I42" s="24"/>
      <c r="J42" s="24"/>
      <c r="K42" s="24"/>
      <c r="L42" s="24"/>
    </row>
    <row r="43" spans="1:13" x14ac:dyDescent="0.25">
      <c r="A43" s="26"/>
      <c r="B43" s="9"/>
      <c r="C43" s="24"/>
      <c r="D43" s="24"/>
      <c r="E43" s="24"/>
      <c r="F43" s="24"/>
      <c r="G43" s="24"/>
      <c r="H43" s="24"/>
      <c r="I43" s="24"/>
      <c r="J43" s="24"/>
      <c r="K43" s="24"/>
      <c r="L43" s="24"/>
    </row>
    <row r="44" spans="1:13" x14ac:dyDescent="0.25">
      <c r="A44" s="19"/>
      <c r="B44" s="9"/>
      <c r="C44" s="24"/>
      <c r="D44" s="24"/>
      <c r="E44" s="24"/>
      <c r="F44" s="24"/>
      <c r="G44" s="24"/>
      <c r="H44" s="24"/>
      <c r="I44" s="24"/>
      <c r="J44" s="24"/>
      <c r="K44" s="24"/>
      <c r="L44" s="24"/>
    </row>
    <row r="45" spans="1:13" x14ac:dyDescent="0.25">
      <c r="A45" s="19"/>
      <c r="B45" s="9"/>
      <c r="C45" s="24"/>
      <c r="D45" s="24"/>
      <c r="E45" s="24"/>
      <c r="F45" s="24"/>
      <c r="G45" s="24"/>
      <c r="H45" s="24"/>
      <c r="I45" s="24"/>
      <c r="J45" s="24"/>
      <c r="K45" s="24"/>
      <c r="L45" s="24"/>
    </row>
    <row r="46" spans="1:13" x14ac:dyDescent="0.25">
      <c r="A46" s="19"/>
      <c r="B46" s="9"/>
      <c r="C46" s="24"/>
      <c r="D46" s="24"/>
      <c r="E46" s="24"/>
      <c r="F46" s="24"/>
      <c r="G46" s="24"/>
      <c r="H46" s="24"/>
      <c r="I46" s="24"/>
      <c r="J46" s="24"/>
      <c r="K46" s="24"/>
      <c r="L46" s="24"/>
    </row>
    <row r="47" spans="1:13" x14ac:dyDescent="0.25">
      <c r="A47" s="27"/>
      <c r="B47" s="9"/>
      <c r="C47" s="24"/>
      <c r="D47" s="24"/>
      <c r="E47" s="24"/>
      <c r="F47" s="24"/>
      <c r="G47" s="24"/>
      <c r="H47" s="24"/>
      <c r="I47" s="24"/>
      <c r="J47" s="24"/>
      <c r="K47" s="24"/>
      <c r="L47" s="24"/>
    </row>
    <row r="48" spans="1:13" x14ac:dyDescent="0.25">
      <c r="M48" s="5"/>
    </row>
  </sheetData>
  <mergeCells count="2">
    <mergeCell ref="A1:L1"/>
    <mergeCell ref="A3:L3"/>
  </mergeCells>
  <pageMargins left="0.45" right="0.45" top="0.5" bottom="0.5" header="0.3" footer="0.3"/>
  <pageSetup scale="7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4B97E-3F00-4D81-B82D-5DEEB21487A0}">
  <sheetPr>
    <pageSetUpPr fitToPage="1"/>
  </sheetPr>
  <dimension ref="A1:N48"/>
  <sheetViews>
    <sheetView zoomScaleNormal="100" workbookViewId="0">
      <selection sqref="A1:L1"/>
    </sheetView>
  </sheetViews>
  <sheetFormatPr defaultRowHeight="15.75" x14ac:dyDescent="0.25"/>
  <cols>
    <col min="1" max="1" width="24.125" customWidth="1"/>
    <col min="2" max="2" width="2.125" customWidth="1"/>
    <col min="3" max="12" width="11.375" customWidth="1"/>
  </cols>
  <sheetData>
    <row r="1" spans="1:14" s="1" customFormat="1" ht="26.25" x14ac:dyDescent="0.4">
      <c r="A1" s="327" t="s">
        <v>55</v>
      </c>
      <c r="B1" s="327"/>
      <c r="C1" s="327"/>
      <c r="D1" s="327"/>
      <c r="E1" s="327"/>
      <c r="F1" s="327"/>
      <c r="G1" s="327"/>
      <c r="H1" s="327"/>
      <c r="I1" s="327"/>
      <c r="J1" s="327"/>
      <c r="K1" s="327"/>
      <c r="L1" s="327"/>
    </row>
    <row r="2" spans="1:14" ht="4.5" customHeight="1" x14ac:dyDescent="0.25">
      <c r="A2" s="2"/>
      <c r="B2" s="2"/>
      <c r="C2" s="2"/>
      <c r="D2" s="2"/>
      <c r="E2" s="2"/>
      <c r="F2" s="2"/>
      <c r="G2" s="2"/>
      <c r="H2" s="2"/>
      <c r="I2" s="2"/>
      <c r="J2" s="2"/>
      <c r="K2" s="2"/>
      <c r="L2" s="2"/>
    </row>
    <row r="3" spans="1:14" ht="18.75" customHeight="1" x14ac:dyDescent="0.3">
      <c r="A3" s="328" t="s">
        <v>112</v>
      </c>
      <c r="B3" s="328"/>
      <c r="C3" s="328"/>
      <c r="D3" s="328"/>
      <c r="E3" s="328"/>
      <c r="F3" s="328"/>
      <c r="G3" s="328"/>
      <c r="H3" s="328"/>
      <c r="I3" s="328"/>
      <c r="J3" s="328"/>
      <c r="K3" s="328"/>
      <c r="L3" s="328"/>
    </row>
    <row r="5" spans="1:14" x14ac:dyDescent="0.25">
      <c r="A5" s="8"/>
      <c r="B5" s="9"/>
      <c r="C5" s="10">
        <v>2013</v>
      </c>
      <c r="D5" s="10">
        <v>2014</v>
      </c>
      <c r="E5" s="10">
        <v>2015</v>
      </c>
      <c r="F5" s="10">
        <v>2016</v>
      </c>
      <c r="G5" s="10">
        <v>2017</v>
      </c>
      <c r="H5" s="10">
        <v>2018</v>
      </c>
      <c r="I5" s="10">
        <v>2019</v>
      </c>
      <c r="J5" s="10">
        <v>2020</v>
      </c>
      <c r="K5" s="10">
        <v>2021</v>
      </c>
      <c r="L5" s="10">
        <v>2022</v>
      </c>
    </row>
    <row r="6" spans="1:14" x14ac:dyDescent="0.25">
      <c r="A6" s="8"/>
      <c r="B6" s="9"/>
      <c r="C6" s="12"/>
      <c r="D6" s="12"/>
      <c r="E6" s="12"/>
      <c r="F6" s="12"/>
      <c r="G6" s="12"/>
      <c r="H6" s="12"/>
      <c r="I6" s="12"/>
      <c r="J6" s="12"/>
      <c r="K6" s="12"/>
      <c r="L6" s="12"/>
    </row>
    <row r="7" spans="1:14" ht="15.75" customHeight="1" x14ac:dyDescent="0.25">
      <c r="A7" s="14" t="s">
        <v>69</v>
      </c>
      <c r="B7" s="15"/>
      <c r="C7" s="16">
        <v>28646.945917339999</v>
      </c>
      <c r="D7" s="16">
        <v>28607.151710449998</v>
      </c>
      <c r="E7" s="16">
        <v>30592.50126845</v>
      </c>
      <c r="F7" s="16">
        <v>30901.581470550002</v>
      </c>
      <c r="G7" s="16">
        <v>31668.99968175</v>
      </c>
      <c r="H7" s="16">
        <v>34566.948148230003</v>
      </c>
      <c r="I7" s="16">
        <v>34857.878214689998</v>
      </c>
      <c r="J7" s="16">
        <v>32275.862529610004</v>
      </c>
      <c r="K7" s="16">
        <v>40392.018435100006</v>
      </c>
      <c r="L7" s="16">
        <v>48134.220419440004</v>
      </c>
      <c r="N7" s="30"/>
    </row>
    <row r="8" spans="1:14" x14ac:dyDescent="0.25">
      <c r="A8" s="17"/>
      <c r="B8" s="9"/>
      <c r="C8" s="35"/>
      <c r="D8" s="35"/>
      <c r="E8" s="35"/>
      <c r="F8" s="35"/>
      <c r="G8" s="35"/>
      <c r="H8" s="35"/>
      <c r="I8" s="35"/>
      <c r="J8" s="35"/>
      <c r="K8" s="35"/>
      <c r="L8" s="35"/>
      <c r="N8" s="30"/>
    </row>
    <row r="9" spans="1:14" x14ac:dyDescent="0.25">
      <c r="A9" s="14" t="s">
        <v>70</v>
      </c>
      <c r="B9" s="15"/>
      <c r="C9" s="16">
        <v>28067.162709369994</v>
      </c>
      <c r="D9" s="16">
        <v>28098.06332514</v>
      </c>
      <c r="E9" s="16">
        <v>29492.31880506</v>
      </c>
      <c r="F9" s="16">
        <v>30257.820156739999</v>
      </c>
      <c r="G9" s="16">
        <v>30752.317643760001</v>
      </c>
      <c r="H9" s="16">
        <v>32003.401422949999</v>
      </c>
      <c r="I9" s="16">
        <v>34056.304159580002</v>
      </c>
      <c r="J9" s="16">
        <v>31610.931776030004</v>
      </c>
      <c r="K9" s="16">
        <v>39179.636492960009</v>
      </c>
      <c r="L9" s="16">
        <v>43488.643548669999</v>
      </c>
      <c r="N9" s="30"/>
    </row>
    <row r="10" spans="1:14" x14ac:dyDescent="0.25">
      <c r="A10" s="17"/>
      <c r="B10" s="9"/>
      <c r="C10" s="36"/>
      <c r="D10" s="36"/>
      <c r="E10" s="36"/>
      <c r="F10" s="36"/>
      <c r="G10" s="36"/>
      <c r="H10" s="36"/>
      <c r="I10" s="36"/>
      <c r="J10" s="36"/>
      <c r="K10" s="36"/>
      <c r="L10" s="36"/>
      <c r="N10" s="30"/>
    </row>
    <row r="11" spans="1:14" x14ac:dyDescent="0.25">
      <c r="A11" s="14" t="s">
        <v>71</v>
      </c>
      <c r="B11" s="15"/>
      <c r="C11" s="16">
        <v>4575.4647385500002</v>
      </c>
      <c r="D11" s="16">
        <v>4568.603185519999</v>
      </c>
      <c r="E11" s="16">
        <v>4871.03116821</v>
      </c>
      <c r="F11" s="16">
        <v>4982.766115800001</v>
      </c>
      <c r="G11" s="16">
        <v>4780.9780512799998</v>
      </c>
      <c r="H11" s="16">
        <v>4888.7035739899993</v>
      </c>
      <c r="I11" s="16">
        <v>5510.7970402399997</v>
      </c>
      <c r="J11" s="16">
        <v>4839.0078263999994</v>
      </c>
      <c r="K11" s="16">
        <v>6333.4900946799989</v>
      </c>
      <c r="L11" s="16">
        <v>7316.9826067499998</v>
      </c>
      <c r="N11" s="30"/>
    </row>
    <row r="12" spans="1:14" x14ac:dyDescent="0.25">
      <c r="A12" s="19" t="s">
        <v>72</v>
      </c>
      <c r="B12" s="9"/>
      <c r="C12" s="20">
        <v>3.4455715100000051</v>
      </c>
      <c r="D12" s="20">
        <v>0.74280772000000028</v>
      </c>
      <c r="E12" s="20">
        <v>11.18329003</v>
      </c>
      <c r="F12" s="20">
        <v>1.6369007700000002</v>
      </c>
      <c r="G12" s="20">
        <v>2.8140781800000005</v>
      </c>
      <c r="H12" s="20">
        <v>3.7581322799999999</v>
      </c>
      <c r="I12" s="20">
        <v>2.4690588</v>
      </c>
      <c r="J12" s="20">
        <v>3.5802839899999999</v>
      </c>
      <c r="K12" s="20">
        <v>4.7753010999999965</v>
      </c>
      <c r="L12" s="20">
        <v>0.86243151999999856</v>
      </c>
      <c r="N12" s="30"/>
    </row>
    <row r="13" spans="1:14" x14ac:dyDescent="0.25">
      <c r="A13" s="19" t="s">
        <v>73</v>
      </c>
      <c r="B13" s="9"/>
      <c r="C13" s="20">
        <v>2423.44073862</v>
      </c>
      <c r="D13" s="20">
        <v>2501.6350287899995</v>
      </c>
      <c r="E13" s="20">
        <v>2811.4840289200006</v>
      </c>
      <c r="F13" s="20">
        <v>2842.3875736300001</v>
      </c>
      <c r="G13" s="20">
        <v>2751.4733248299999</v>
      </c>
      <c r="H13" s="20">
        <v>2879.0238037199993</v>
      </c>
      <c r="I13" s="20">
        <v>3397.5428628499999</v>
      </c>
      <c r="J13" s="20">
        <v>2826.8806117699992</v>
      </c>
      <c r="K13" s="20">
        <v>4423.7590969700004</v>
      </c>
      <c r="L13" s="20">
        <v>5323.0911757199992</v>
      </c>
      <c r="N13" s="30"/>
    </row>
    <row r="14" spans="1:14" x14ac:dyDescent="0.25">
      <c r="A14" s="19" t="s">
        <v>74</v>
      </c>
      <c r="B14" s="9"/>
      <c r="C14" s="20">
        <v>1306.2713146799999</v>
      </c>
      <c r="D14" s="20">
        <v>1279.2293740800003</v>
      </c>
      <c r="E14" s="20">
        <v>1261.8202208299997</v>
      </c>
      <c r="F14" s="20">
        <v>1304.9065779100001</v>
      </c>
      <c r="G14" s="20">
        <v>1230.5356678300002</v>
      </c>
      <c r="H14" s="20">
        <v>1149.9338072900002</v>
      </c>
      <c r="I14" s="20">
        <v>1250.05171847</v>
      </c>
      <c r="J14" s="20">
        <v>1104.2610321699999</v>
      </c>
      <c r="K14" s="20">
        <v>989.98119455000005</v>
      </c>
      <c r="L14" s="20">
        <v>1022.44305239</v>
      </c>
      <c r="N14" s="30"/>
    </row>
    <row r="15" spans="1:14" x14ac:dyDescent="0.25">
      <c r="A15" s="19" t="s">
        <v>75</v>
      </c>
      <c r="B15" s="9"/>
      <c r="C15" s="20">
        <v>43.883511540000001</v>
      </c>
      <c r="D15" s="20">
        <v>37.048158209999997</v>
      </c>
      <c r="E15" s="20">
        <v>38.156911860000001</v>
      </c>
      <c r="F15" s="20">
        <v>39.211217009999991</v>
      </c>
      <c r="G15" s="20">
        <v>40.185118519999996</v>
      </c>
      <c r="H15" s="20">
        <v>33.81669119</v>
      </c>
      <c r="I15" s="20">
        <v>36.292603889999995</v>
      </c>
      <c r="J15" s="20">
        <v>37.821654719999998</v>
      </c>
      <c r="K15" s="20">
        <v>40.213933359999999</v>
      </c>
      <c r="L15" s="20">
        <v>39.498391529999999</v>
      </c>
      <c r="N15" s="30"/>
    </row>
    <row r="16" spans="1:14" x14ac:dyDescent="0.25">
      <c r="A16" s="19" t="s">
        <v>76</v>
      </c>
      <c r="B16" s="9"/>
      <c r="C16" s="20">
        <v>446.9458707</v>
      </c>
      <c r="D16" s="20">
        <v>432.07322765000004</v>
      </c>
      <c r="E16" s="20">
        <v>454.3072621899999</v>
      </c>
      <c r="F16" s="20">
        <v>464.62645221999998</v>
      </c>
      <c r="G16" s="20">
        <v>433.42583944</v>
      </c>
      <c r="H16" s="20">
        <v>450.85680629000001</v>
      </c>
      <c r="I16" s="20">
        <v>444.30257175000003</v>
      </c>
      <c r="J16" s="20">
        <v>473.57867167999996</v>
      </c>
      <c r="K16" s="20">
        <v>451.78367196999994</v>
      </c>
      <c r="L16" s="20">
        <v>482.28402426999997</v>
      </c>
      <c r="N16" s="30"/>
    </row>
    <row r="17" spans="1:14" x14ac:dyDescent="0.25">
      <c r="A17" s="19" t="s">
        <v>77</v>
      </c>
      <c r="B17" s="9"/>
      <c r="C17" s="20">
        <v>337.0073165</v>
      </c>
      <c r="D17" s="20">
        <v>307.19436444999997</v>
      </c>
      <c r="E17" s="20">
        <v>281.00164754000002</v>
      </c>
      <c r="F17" s="20">
        <v>313.95190242999996</v>
      </c>
      <c r="G17" s="20">
        <v>302.20291270999991</v>
      </c>
      <c r="H17" s="20">
        <v>339.53423673999998</v>
      </c>
      <c r="I17" s="20">
        <v>352.16219222999996</v>
      </c>
      <c r="J17" s="20">
        <v>369.78370434999994</v>
      </c>
      <c r="K17" s="20">
        <v>399.93523136000005</v>
      </c>
      <c r="L17" s="20">
        <v>415.74328657000001</v>
      </c>
      <c r="N17" s="30"/>
    </row>
    <row r="18" spans="1:14" x14ac:dyDescent="0.25">
      <c r="A18" s="19" t="s">
        <v>78</v>
      </c>
      <c r="B18" s="9"/>
      <c r="C18" s="20">
        <v>14.470415000000003</v>
      </c>
      <c r="D18" s="20">
        <v>10.680224620000001</v>
      </c>
      <c r="E18" s="20">
        <v>13.077806839999999</v>
      </c>
      <c r="F18" s="20">
        <v>16.045491829999996</v>
      </c>
      <c r="G18" s="20">
        <v>20.341109769999999</v>
      </c>
      <c r="H18" s="20">
        <v>31.780096479999997</v>
      </c>
      <c r="I18" s="20">
        <v>27.976032250000003</v>
      </c>
      <c r="J18" s="20">
        <v>23.101867719999998</v>
      </c>
      <c r="K18" s="20">
        <v>23.04166537</v>
      </c>
      <c r="L18" s="20">
        <v>33.060244750000003</v>
      </c>
      <c r="N18" s="30"/>
    </row>
    <row r="19" spans="1:14" x14ac:dyDescent="0.25">
      <c r="A19" s="17"/>
      <c r="B19" s="9"/>
      <c r="C19" s="20"/>
      <c r="D19" s="20"/>
      <c r="E19" s="20"/>
      <c r="F19" s="20"/>
      <c r="G19" s="20"/>
      <c r="H19" s="20"/>
      <c r="I19" s="20"/>
      <c r="J19" s="20"/>
      <c r="K19" s="20"/>
      <c r="L19" s="20"/>
      <c r="N19" s="30"/>
    </row>
    <row r="20" spans="1:14" x14ac:dyDescent="0.25">
      <c r="A20" s="14" t="s">
        <v>79</v>
      </c>
      <c r="B20" s="15"/>
      <c r="C20" s="16">
        <v>10254.195578820001</v>
      </c>
      <c r="D20" s="16">
        <v>10452.536512740002</v>
      </c>
      <c r="E20" s="16">
        <v>10779.198908419998</v>
      </c>
      <c r="F20" s="16">
        <v>11079.703099679999</v>
      </c>
      <c r="G20" s="16">
        <v>11736.198583949999</v>
      </c>
      <c r="H20" s="16">
        <v>12094.353828649999</v>
      </c>
      <c r="I20" s="16">
        <v>12753.752453139998</v>
      </c>
      <c r="J20" s="16">
        <v>12258.297614040002</v>
      </c>
      <c r="K20" s="16">
        <v>14373.099438459998</v>
      </c>
      <c r="L20" s="16">
        <v>15391.4743008</v>
      </c>
      <c r="N20" s="30"/>
    </row>
    <row r="21" spans="1:14" x14ac:dyDescent="0.25">
      <c r="A21" s="21" t="s">
        <v>80</v>
      </c>
      <c r="B21" s="22"/>
      <c r="C21" s="23">
        <v>8893.7147049099985</v>
      </c>
      <c r="D21" s="23">
        <v>9129.62142881</v>
      </c>
      <c r="E21" s="23">
        <v>9493.1069738999977</v>
      </c>
      <c r="F21" s="23">
        <v>9795.1889996699992</v>
      </c>
      <c r="G21" s="23">
        <v>10004.45927041</v>
      </c>
      <c r="H21" s="23">
        <v>10381.35966736</v>
      </c>
      <c r="I21" s="23">
        <v>11099.647971389999</v>
      </c>
      <c r="J21" s="23">
        <v>10817.807636449999</v>
      </c>
      <c r="K21" s="23">
        <v>12834.895462229999</v>
      </c>
      <c r="L21" s="23">
        <v>13914.254528399999</v>
      </c>
      <c r="N21" s="30"/>
    </row>
    <row r="22" spans="1:14" x14ac:dyDescent="0.25">
      <c r="A22" s="19" t="s">
        <v>81</v>
      </c>
      <c r="B22" s="9"/>
      <c r="C22" s="20">
        <v>7726.1332813099998</v>
      </c>
      <c r="D22" s="20">
        <v>7892.0413120200001</v>
      </c>
      <c r="E22" s="20">
        <v>8166.8905360499994</v>
      </c>
      <c r="F22" s="20">
        <v>8447.9510331600013</v>
      </c>
      <c r="G22" s="20">
        <v>8637.6814624899998</v>
      </c>
      <c r="H22" s="20">
        <v>8988.6603023800017</v>
      </c>
      <c r="I22" s="20">
        <v>9616.0401706199991</v>
      </c>
      <c r="J22" s="20">
        <v>9452.8484446699986</v>
      </c>
      <c r="K22" s="20">
        <v>10987.199058179998</v>
      </c>
      <c r="L22" s="20">
        <v>12076.320215659998</v>
      </c>
      <c r="N22" s="30"/>
    </row>
    <row r="23" spans="1:14" x14ac:dyDescent="0.25">
      <c r="A23" s="19" t="s">
        <v>82</v>
      </c>
      <c r="B23" s="9"/>
      <c r="C23" s="20">
        <v>1167.5814235999999</v>
      </c>
      <c r="D23" s="20">
        <v>1237.5801167900001</v>
      </c>
      <c r="E23" s="20">
        <v>1326.2164378499999</v>
      </c>
      <c r="F23" s="20">
        <v>1347.23796651</v>
      </c>
      <c r="G23" s="20">
        <v>1366.7778079199998</v>
      </c>
      <c r="H23" s="20">
        <v>1392.6993649799999</v>
      </c>
      <c r="I23" s="20">
        <v>1483.60780077</v>
      </c>
      <c r="J23" s="20">
        <v>1364.9591917800001</v>
      </c>
      <c r="K23" s="20">
        <v>1847.69640405</v>
      </c>
      <c r="L23" s="20">
        <v>1837.93431274</v>
      </c>
      <c r="N23" s="30"/>
    </row>
    <row r="24" spans="1:14" x14ac:dyDescent="0.25">
      <c r="A24" s="19" t="s">
        <v>83</v>
      </c>
      <c r="B24" s="9"/>
      <c r="C24" s="20">
        <v>1024.0808912699999</v>
      </c>
      <c r="D24" s="20">
        <v>976.90757543000018</v>
      </c>
      <c r="E24" s="20">
        <v>927.20542411999998</v>
      </c>
      <c r="F24" s="20">
        <v>911.51205987000003</v>
      </c>
      <c r="G24" s="20">
        <v>1261.5723366499999</v>
      </c>
      <c r="H24" s="20">
        <v>1198.2515895700001</v>
      </c>
      <c r="I24" s="20">
        <v>1118.7641234800001</v>
      </c>
      <c r="J24" s="20">
        <v>924.34136036000007</v>
      </c>
      <c r="K24" s="20">
        <v>964.20054816000004</v>
      </c>
      <c r="L24" s="20">
        <v>874.06512375000011</v>
      </c>
      <c r="N24" s="30"/>
    </row>
    <row r="25" spans="1:14" x14ac:dyDescent="0.25">
      <c r="A25" s="19" t="s">
        <v>84</v>
      </c>
      <c r="B25" s="9"/>
      <c r="C25" s="37" t="s">
        <v>111</v>
      </c>
      <c r="D25" s="37" t="s">
        <v>111</v>
      </c>
      <c r="E25" s="37" t="s">
        <v>111</v>
      </c>
      <c r="F25" s="37" t="s">
        <v>111</v>
      </c>
      <c r="G25" s="37">
        <v>83.914865040000009</v>
      </c>
      <c r="H25" s="37">
        <v>119.11974964999999</v>
      </c>
      <c r="I25" s="37">
        <v>129.93018587</v>
      </c>
      <c r="J25" s="37">
        <v>127.27415725</v>
      </c>
      <c r="K25" s="20">
        <v>134.89315267000001</v>
      </c>
      <c r="L25" s="20">
        <v>149.41672495999998</v>
      </c>
      <c r="N25" s="30"/>
    </row>
    <row r="26" spans="1:14" x14ac:dyDescent="0.25">
      <c r="A26" s="19" t="s">
        <v>85</v>
      </c>
      <c r="B26" s="9"/>
      <c r="C26" s="20">
        <v>25.152191059999996</v>
      </c>
      <c r="D26" s="20">
        <v>25.09592876</v>
      </c>
      <c r="E26" s="20">
        <v>24.47281581</v>
      </c>
      <c r="F26" s="20">
        <v>24.946268029999995</v>
      </c>
      <c r="G26" s="20">
        <v>24.395794849999998</v>
      </c>
      <c r="H26" s="20">
        <v>24.11530672</v>
      </c>
      <c r="I26" s="20">
        <v>23.534017850000001</v>
      </c>
      <c r="J26" s="20">
        <v>23.166992450000002</v>
      </c>
      <c r="K26" s="20">
        <v>23.27090415</v>
      </c>
      <c r="L26" s="20">
        <v>22.473444499999999</v>
      </c>
      <c r="N26" s="30"/>
    </row>
    <row r="27" spans="1:14" x14ac:dyDescent="0.25">
      <c r="A27" s="19" t="s">
        <v>86</v>
      </c>
      <c r="B27" s="9"/>
      <c r="C27" s="20">
        <v>311.24779157999996</v>
      </c>
      <c r="D27" s="20">
        <v>320.91157974000004</v>
      </c>
      <c r="E27" s="20">
        <v>334.41369459000003</v>
      </c>
      <c r="F27" s="20">
        <v>348.05577210999996</v>
      </c>
      <c r="G27" s="20">
        <v>361.85631699999993</v>
      </c>
      <c r="H27" s="20">
        <v>371.50751534999995</v>
      </c>
      <c r="I27" s="20">
        <v>381.87615455000002</v>
      </c>
      <c r="J27" s="20">
        <v>365.70746753000009</v>
      </c>
      <c r="K27" s="20">
        <v>415.83937125</v>
      </c>
      <c r="L27" s="20">
        <v>431.26447919000009</v>
      </c>
      <c r="N27" s="30"/>
    </row>
    <row r="28" spans="1:14" x14ac:dyDescent="0.25">
      <c r="A28" s="17"/>
      <c r="B28" s="9"/>
      <c r="C28" s="20"/>
      <c r="D28" s="20"/>
      <c r="E28" s="20"/>
      <c r="F28" s="20"/>
      <c r="G28" s="20"/>
      <c r="H28" s="20"/>
      <c r="I28" s="20"/>
      <c r="J28" s="20"/>
      <c r="K28" s="20"/>
      <c r="L28" s="20"/>
      <c r="N28" s="30"/>
    </row>
    <row r="29" spans="1:14" x14ac:dyDescent="0.25">
      <c r="A29" s="14" t="s">
        <v>87</v>
      </c>
      <c r="B29" s="15"/>
      <c r="C29" s="16">
        <v>13237.502391999999</v>
      </c>
      <c r="D29" s="16">
        <v>13076.92362688</v>
      </c>
      <c r="E29" s="16">
        <v>13842.088728430002</v>
      </c>
      <c r="F29" s="16">
        <v>14195.350970419999</v>
      </c>
      <c r="G29" s="16">
        <v>14235.141008529998</v>
      </c>
      <c r="H29" s="16">
        <v>15020.344020310002</v>
      </c>
      <c r="I29" s="16">
        <v>15791.754666200002</v>
      </c>
      <c r="J29" s="16">
        <v>14513.626335590001</v>
      </c>
      <c r="K29" s="16">
        <v>18473.046959820007</v>
      </c>
      <c r="L29" s="16">
        <v>20780.186641120003</v>
      </c>
      <c r="N29" s="30"/>
    </row>
    <row r="30" spans="1:14" x14ac:dyDescent="0.25">
      <c r="A30" s="21" t="s">
        <v>88</v>
      </c>
      <c r="B30" s="22"/>
      <c r="C30" s="23">
        <v>11371.244609379999</v>
      </c>
      <c r="D30" s="23">
        <v>11437.303848420001</v>
      </c>
      <c r="E30" s="23">
        <v>12107.375772880001</v>
      </c>
      <c r="F30" s="23">
        <v>12505.963564059999</v>
      </c>
      <c r="G30" s="23">
        <v>12664.373231920001</v>
      </c>
      <c r="H30" s="23">
        <v>13398.954874200001</v>
      </c>
      <c r="I30" s="23">
        <v>14095.521768830002</v>
      </c>
      <c r="J30" s="23">
        <v>12835.000446980001</v>
      </c>
      <c r="K30" s="23">
        <v>16283.385330340001</v>
      </c>
      <c r="L30" s="23">
        <v>18125.689038930002</v>
      </c>
      <c r="N30" s="30"/>
    </row>
    <row r="31" spans="1:14" x14ac:dyDescent="0.25">
      <c r="A31" s="19" t="s">
        <v>89</v>
      </c>
      <c r="B31" s="9"/>
      <c r="C31" s="20">
        <v>8522.9036079399993</v>
      </c>
      <c r="D31" s="20">
        <v>8743.8199172900004</v>
      </c>
      <c r="E31" s="20">
        <v>9071.716856179999</v>
      </c>
      <c r="F31" s="20">
        <v>9390.9765506299991</v>
      </c>
      <c r="G31" s="20">
        <v>9614.4555015999995</v>
      </c>
      <c r="H31" s="20">
        <v>10036.509826119998</v>
      </c>
      <c r="I31" s="20">
        <v>10443.898793390001</v>
      </c>
      <c r="J31" s="20">
        <v>10542.757904520002</v>
      </c>
      <c r="K31" s="20">
        <v>10837.97770487</v>
      </c>
      <c r="L31" s="20">
        <v>12026.246264420002</v>
      </c>
      <c r="N31" s="30"/>
    </row>
    <row r="32" spans="1:14" x14ac:dyDescent="0.25">
      <c r="A32" s="19" t="s">
        <v>90</v>
      </c>
      <c r="B32" s="9"/>
      <c r="C32" s="20">
        <v>1493.6145005799997</v>
      </c>
      <c r="D32" s="20">
        <v>1493.34319074</v>
      </c>
      <c r="E32" s="20">
        <v>1641.6953279699999</v>
      </c>
      <c r="F32" s="20">
        <v>1773.1138418700004</v>
      </c>
      <c r="G32" s="20">
        <v>1735.6534345799996</v>
      </c>
      <c r="H32" s="20">
        <v>2019.8918534799996</v>
      </c>
      <c r="I32" s="20">
        <v>1922.3985888499999</v>
      </c>
      <c r="J32" s="20">
        <v>1528.5598033199999</v>
      </c>
      <c r="K32" s="20">
        <v>2559.3316967199999</v>
      </c>
      <c r="L32" s="20">
        <v>2760.4194183700001</v>
      </c>
      <c r="N32" s="30"/>
    </row>
    <row r="33" spans="1:14" x14ac:dyDescent="0.25">
      <c r="A33" s="19" t="s">
        <v>91</v>
      </c>
      <c r="B33" s="9"/>
      <c r="C33" s="20">
        <v>1354.72650086</v>
      </c>
      <c r="D33" s="20">
        <v>1200.14074039</v>
      </c>
      <c r="E33" s="20">
        <v>1393.9635887299999</v>
      </c>
      <c r="F33" s="20">
        <v>1341.8731715599999</v>
      </c>
      <c r="G33" s="20">
        <v>1314.2642957400001</v>
      </c>
      <c r="H33" s="20">
        <v>1342.5531945999999</v>
      </c>
      <c r="I33" s="20">
        <v>1729.22438659</v>
      </c>
      <c r="J33" s="20">
        <v>763.68273913999997</v>
      </c>
      <c r="K33" s="20">
        <v>2886.07592875</v>
      </c>
      <c r="L33" s="20">
        <v>3339.02335614</v>
      </c>
      <c r="N33" s="30"/>
    </row>
    <row r="34" spans="1:14" x14ac:dyDescent="0.25">
      <c r="A34" s="19" t="s">
        <v>92</v>
      </c>
      <c r="B34" s="9"/>
      <c r="C34" s="20">
        <v>338.74488817000002</v>
      </c>
      <c r="D34" s="20">
        <v>375.40818440000004</v>
      </c>
      <c r="E34" s="20">
        <v>413.77895976000002</v>
      </c>
      <c r="F34" s="20">
        <v>481.71995185000003</v>
      </c>
      <c r="G34" s="20">
        <v>478.00543053000007</v>
      </c>
      <c r="H34" s="20">
        <v>514.4407291</v>
      </c>
      <c r="I34" s="20">
        <v>533.98096751000003</v>
      </c>
      <c r="J34" s="20">
        <v>497.79232430999991</v>
      </c>
      <c r="K34" s="20">
        <v>640.23319997999999</v>
      </c>
      <c r="L34" s="20">
        <v>847.07153079000011</v>
      </c>
      <c r="N34" s="30"/>
    </row>
    <row r="35" spans="1:14" x14ac:dyDescent="0.25">
      <c r="A35" s="19" t="s">
        <v>93</v>
      </c>
      <c r="B35" s="9"/>
      <c r="C35" s="20">
        <v>845.2582645</v>
      </c>
      <c r="D35" s="20">
        <v>877.42307225999991</v>
      </c>
      <c r="E35" s="20">
        <v>1002.25916664</v>
      </c>
      <c r="F35" s="20">
        <v>962.23354399000004</v>
      </c>
      <c r="G35" s="20">
        <v>977.92739647000008</v>
      </c>
      <c r="H35" s="20">
        <v>1019.32327829</v>
      </c>
      <c r="I35" s="20">
        <v>1053.58755722</v>
      </c>
      <c r="J35" s="20">
        <v>1082.0379908200002</v>
      </c>
      <c r="K35" s="20">
        <v>1345.5001779199999</v>
      </c>
      <c r="L35" s="20">
        <v>1550.4285361299999</v>
      </c>
      <c r="N35" s="30"/>
    </row>
    <row r="36" spans="1:14" x14ac:dyDescent="0.25">
      <c r="A36" s="19" t="s">
        <v>94</v>
      </c>
      <c r="B36" s="9"/>
      <c r="C36" s="37">
        <v>88.679402139999993</v>
      </c>
      <c r="D36" s="37">
        <v>90.45082763000002</v>
      </c>
      <c r="E36" s="20">
        <v>95.921223440000006</v>
      </c>
      <c r="F36" s="20">
        <v>100.20024914</v>
      </c>
      <c r="G36" s="20">
        <v>120.61146272000001</v>
      </c>
      <c r="H36" s="20">
        <v>123.05875766</v>
      </c>
      <c r="I36" s="20">
        <v>131.67287034</v>
      </c>
      <c r="J36" s="20">
        <v>143.02201665000001</v>
      </c>
      <c r="K36" s="20">
        <v>241.83370909000001</v>
      </c>
      <c r="L36" s="20">
        <v>307.85713463000002</v>
      </c>
      <c r="N36" s="30"/>
    </row>
    <row r="37" spans="1:14" x14ac:dyDescent="0.25">
      <c r="A37" s="19" t="s">
        <v>95</v>
      </c>
      <c r="B37" s="9"/>
      <c r="C37" s="20">
        <v>593.57522780999989</v>
      </c>
      <c r="D37" s="20">
        <v>296.33769417000002</v>
      </c>
      <c r="E37" s="20">
        <v>222.75360570999999</v>
      </c>
      <c r="F37" s="20">
        <v>145.23366138</v>
      </c>
      <c r="G37" s="20">
        <v>-5.7765131099999998</v>
      </c>
      <c r="H37" s="20">
        <v>-35.433618939999995</v>
      </c>
      <c r="I37" s="20">
        <v>-23.008497699999999</v>
      </c>
      <c r="J37" s="20">
        <v>-44.226443169999996</v>
      </c>
      <c r="K37" s="20">
        <v>-37.905457509999991</v>
      </c>
      <c r="L37" s="20">
        <v>-50.859599360000011</v>
      </c>
      <c r="N37" s="30"/>
    </row>
    <row r="38" spans="1:14" x14ac:dyDescent="0.25">
      <c r="A38" s="17"/>
      <c r="B38" s="9"/>
      <c r="C38" s="20"/>
      <c r="D38" s="20"/>
      <c r="E38" s="20"/>
      <c r="F38" s="20"/>
      <c r="G38" s="20"/>
      <c r="H38" s="20"/>
      <c r="I38" s="20"/>
      <c r="J38" s="20"/>
      <c r="K38" s="20"/>
      <c r="L38" s="20"/>
      <c r="N38" s="30"/>
    </row>
    <row r="39" spans="1:14" x14ac:dyDescent="0.25">
      <c r="A39" s="14" t="s">
        <v>96</v>
      </c>
      <c r="B39" s="15"/>
      <c r="C39" s="16">
        <v>579.78320797000003</v>
      </c>
      <c r="D39" s="16">
        <v>509.08838530999992</v>
      </c>
      <c r="E39" s="16">
        <v>1100.1824633900001</v>
      </c>
      <c r="F39" s="16">
        <v>643.76111045000016</v>
      </c>
      <c r="G39" s="16">
        <v>916.68203799000003</v>
      </c>
      <c r="H39" s="16">
        <v>2563.5467252800004</v>
      </c>
      <c r="I39" s="16">
        <v>801.5740551099999</v>
      </c>
      <c r="J39" s="16">
        <v>664.93075357999999</v>
      </c>
      <c r="K39" s="16">
        <v>1212.3819421400001</v>
      </c>
      <c r="L39" s="16">
        <v>4645.5768707699999</v>
      </c>
      <c r="N39" s="30"/>
    </row>
    <row r="40" spans="1:14" x14ac:dyDescent="0.25">
      <c r="A40" s="19"/>
      <c r="B40" s="9"/>
      <c r="C40" s="24"/>
      <c r="D40" s="24"/>
      <c r="E40" s="24"/>
      <c r="F40" s="24"/>
      <c r="G40" s="24"/>
      <c r="H40" s="24"/>
      <c r="I40" s="24"/>
      <c r="J40" s="24"/>
      <c r="K40" s="24"/>
      <c r="L40" s="24"/>
    </row>
    <row r="41" spans="1:14" x14ac:dyDescent="0.25">
      <c r="A41" s="25"/>
      <c r="B41" s="9"/>
      <c r="C41" s="24"/>
      <c r="D41" s="24"/>
      <c r="E41" s="24"/>
      <c r="F41" s="24"/>
      <c r="G41" s="24"/>
      <c r="H41" s="24"/>
      <c r="I41" s="24"/>
      <c r="J41" s="24"/>
      <c r="K41" s="24"/>
      <c r="L41" s="24"/>
    </row>
    <row r="42" spans="1:14" x14ac:dyDescent="0.25">
      <c r="A42" s="19"/>
      <c r="B42" s="9"/>
      <c r="C42" s="24"/>
      <c r="D42" s="24"/>
      <c r="E42" s="24"/>
      <c r="F42" s="24"/>
      <c r="G42" s="24"/>
      <c r="H42" s="24"/>
      <c r="I42" s="24"/>
      <c r="J42" s="24"/>
      <c r="K42" s="24"/>
      <c r="L42" s="24"/>
    </row>
    <row r="43" spans="1:14" x14ac:dyDescent="0.25">
      <c r="A43" s="26"/>
      <c r="B43" s="9"/>
      <c r="C43" s="24"/>
      <c r="D43" s="24"/>
      <c r="E43" s="24"/>
      <c r="F43" s="24"/>
      <c r="G43" s="24"/>
      <c r="H43" s="24"/>
      <c r="I43" s="24"/>
      <c r="J43" s="24"/>
      <c r="K43" s="24"/>
      <c r="L43" s="24"/>
    </row>
    <row r="44" spans="1:14" x14ac:dyDescent="0.25">
      <c r="A44" s="19"/>
      <c r="B44" s="9"/>
      <c r="C44" s="24"/>
      <c r="D44" s="24"/>
      <c r="E44" s="24"/>
      <c r="F44" s="24"/>
      <c r="G44" s="24"/>
      <c r="H44" s="24"/>
      <c r="I44" s="24"/>
      <c r="J44" s="24"/>
      <c r="K44" s="24"/>
      <c r="L44" s="24"/>
    </row>
    <row r="45" spans="1:14" x14ac:dyDescent="0.25">
      <c r="A45" s="19"/>
      <c r="B45" s="9"/>
      <c r="C45" s="24"/>
      <c r="D45" s="24"/>
      <c r="E45" s="24"/>
      <c r="F45" s="24"/>
      <c r="G45" s="24"/>
      <c r="H45" s="24"/>
      <c r="I45" s="24"/>
      <c r="J45" s="24"/>
      <c r="K45" s="24"/>
      <c r="L45" s="24"/>
    </row>
    <row r="46" spans="1:14" x14ac:dyDescent="0.25">
      <c r="A46" s="19"/>
      <c r="B46" s="9"/>
      <c r="C46" s="9"/>
      <c r="D46" s="9"/>
      <c r="E46" s="9"/>
      <c r="F46" s="9"/>
      <c r="G46" s="9"/>
      <c r="H46" s="9"/>
      <c r="I46" s="9"/>
      <c r="J46" s="9"/>
      <c r="K46" s="9"/>
      <c r="L46" s="9"/>
    </row>
    <row r="47" spans="1:14" x14ac:dyDescent="0.25">
      <c r="A47" s="27"/>
      <c r="C47" s="24"/>
      <c r="D47" s="24"/>
      <c r="E47" s="24"/>
      <c r="F47" s="24"/>
      <c r="G47" s="24"/>
      <c r="H47" s="24"/>
      <c r="I47" s="24"/>
      <c r="J47" s="24"/>
      <c r="K47" s="24"/>
      <c r="L47" s="24"/>
    </row>
    <row r="48" spans="1:14" x14ac:dyDescent="0.25">
      <c r="M48" s="5"/>
    </row>
  </sheetData>
  <mergeCells count="2">
    <mergeCell ref="A1:L1"/>
    <mergeCell ref="A3:L3"/>
  </mergeCells>
  <pageMargins left="0.45" right="0.45" top="0.5" bottom="0.5" header="0.3" footer="0.3"/>
  <pageSetup scale="7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0A897-EBE4-44BF-A589-9F27AC0B9180}">
  <sheetPr>
    <pageSetUpPr fitToPage="1"/>
  </sheetPr>
  <dimension ref="A1:K44"/>
  <sheetViews>
    <sheetView zoomScaleNormal="100" workbookViewId="0">
      <selection sqref="A1:H1"/>
    </sheetView>
  </sheetViews>
  <sheetFormatPr defaultRowHeight="15.75" x14ac:dyDescent="0.25"/>
  <cols>
    <col min="1" max="1" width="75.25" customWidth="1"/>
    <col min="2" max="2" width="7.5" customWidth="1"/>
    <col min="3" max="3" width="11.25" bestFit="1" customWidth="1"/>
    <col min="4" max="4" width="6.25" customWidth="1"/>
    <col min="5" max="5" width="14.125" bestFit="1" customWidth="1"/>
    <col min="6" max="6" width="6.25" customWidth="1"/>
    <col min="7" max="7" width="10.625" customWidth="1"/>
    <col min="8" max="8" width="8.75" customWidth="1"/>
    <col min="10" max="10" width="9" style="38"/>
  </cols>
  <sheetData>
    <row r="1" spans="1:11" s="1" customFormat="1" ht="26.25" x14ac:dyDescent="0.4">
      <c r="A1" s="327" t="s">
        <v>55</v>
      </c>
      <c r="B1" s="327"/>
      <c r="C1" s="327"/>
      <c r="D1" s="327"/>
      <c r="E1" s="327"/>
      <c r="F1" s="327"/>
      <c r="G1" s="327"/>
      <c r="H1" s="327"/>
      <c r="J1" s="38"/>
    </row>
    <row r="2" spans="1:11" ht="4.5" customHeight="1" x14ac:dyDescent="0.25">
      <c r="A2" s="2"/>
      <c r="B2" s="2"/>
    </row>
    <row r="3" spans="1:11" ht="18.75" customHeight="1" x14ac:dyDescent="0.3">
      <c r="A3" s="328" t="s">
        <v>113</v>
      </c>
      <c r="B3" s="328"/>
      <c r="C3" s="328"/>
      <c r="D3" s="328"/>
      <c r="E3" s="328"/>
      <c r="F3" s="328"/>
      <c r="G3" s="328"/>
      <c r="H3" s="328"/>
    </row>
    <row r="5" spans="1:11" x14ac:dyDescent="0.25">
      <c r="C5" s="28" t="s">
        <v>114</v>
      </c>
      <c r="D5" s="29" t="s">
        <v>99</v>
      </c>
      <c r="E5" s="29" t="s">
        <v>100</v>
      </c>
      <c r="F5" s="29" t="s">
        <v>115</v>
      </c>
      <c r="G5" s="29" t="s">
        <v>116</v>
      </c>
      <c r="H5" s="29" t="s">
        <v>102</v>
      </c>
      <c r="K5" s="5"/>
    </row>
    <row r="6" spans="1:11" x14ac:dyDescent="0.25">
      <c r="C6" s="6" t="s">
        <v>117</v>
      </c>
      <c r="D6" s="39">
        <v>0.13324453270079917</v>
      </c>
      <c r="E6" s="39">
        <v>0.40189681536473459</v>
      </c>
      <c r="F6" s="39">
        <v>0.33338342146565453</v>
      </c>
      <c r="G6" s="39">
        <v>9.3128830045487165E-2</v>
      </c>
      <c r="H6" s="39">
        <v>3.8346400423324468E-2</v>
      </c>
      <c r="I6" s="40"/>
      <c r="J6" s="263"/>
    </row>
    <row r="7" spans="1:11" ht="15.75" customHeight="1" x14ac:dyDescent="0.25">
      <c r="C7" s="6" t="s">
        <v>118</v>
      </c>
      <c r="D7" s="39">
        <v>0.14667993044609717</v>
      </c>
      <c r="E7" s="39">
        <v>0.38576895169484782</v>
      </c>
      <c r="F7" s="39">
        <v>0.33878470861452253</v>
      </c>
      <c r="G7" s="39">
        <v>9.4512015376052097E-2</v>
      </c>
      <c r="H7" s="39">
        <v>3.4254393868480407E-2</v>
      </c>
      <c r="I7" s="40"/>
      <c r="J7" s="263"/>
    </row>
    <row r="8" spans="1:11" x14ac:dyDescent="0.25">
      <c r="C8" s="6" t="s">
        <v>119</v>
      </c>
      <c r="D8" s="39">
        <v>0.15256901991059357</v>
      </c>
      <c r="E8" s="39">
        <v>0.37113410759477217</v>
      </c>
      <c r="F8" s="39">
        <v>0.35982384341858814</v>
      </c>
      <c r="G8" s="39">
        <v>9.1954114332160247E-2</v>
      </c>
      <c r="H8" s="39">
        <v>2.4518914743885931E-2</v>
      </c>
      <c r="I8" s="40"/>
      <c r="J8" s="263"/>
    </row>
    <row r="9" spans="1:11" x14ac:dyDescent="0.25">
      <c r="C9" s="6" t="s">
        <v>120</v>
      </c>
      <c r="D9" s="39">
        <v>0.15814230260797066</v>
      </c>
      <c r="E9" s="39">
        <v>0.36263097259145693</v>
      </c>
      <c r="F9" s="39">
        <v>0.36837749981131063</v>
      </c>
      <c r="G9" s="39">
        <v>9.2122874815713462E-2</v>
      </c>
      <c r="H9" s="39">
        <v>1.8726350173548408E-2</v>
      </c>
      <c r="I9" s="40"/>
      <c r="J9" s="263"/>
    </row>
    <row r="10" spans="1:11" x14ac:dyDescent="0.25">
      <c r="C10" s="6" t="s">
        <v>121</v>
      </c>
      <c r="D10" s="39">
        <v>0.16244573009374821</v>
      </c>
      <c r="E10" s="39">
        <v>0.35097447826462252</v>
      </c>
      <c r="F10" s="39">
        <v>0.37383849136956421</v>
      </c>
      <c r="G10" s="39">
        <v>8.4860072577528312E-2</v>
      </c>
      <c r="H10" s="39">
        <v>2.7881227694536676E-2</v>
      </c>
      <c r="I10" s="40"/>
      <c r="J10" s="263"/>
      <c r="K10" s="5"/>
    </row>
    <row r="11" spans="1:11" x14ac:dyDescent="0.25">
      <c r="C11" s="6" t="s">
        <v>122</v>
      </c>
      <c r="D11" s="39">
        <v>0.15830167785118929</v>
      </c>
      <c r="E11" s="39">
        <v>0.34223770479912835</v>
      </c>
      <c r="F11" s="39">
        <v>0.39056561188797811</v>
      </c>
      <c r="G11" s="39">
        <v>8.6162372736007756E-2</v>
      </c>
      <c r="H11" s="39">
        <v>2.2732632725696547E-2</v>
      </c>
      <c r="I11" s="40"/>
      <c r="J11" s="263"/>
    </row>
    <row r="12" spans="1:11" x14ac:dyDescent="0.25">
      <c r="C12" s="6" t="s">
        <v>123</v>
      </c>
      <c r="D12" s="39">
        <v>0.15795357662954077</v>
      </c>
      <c r="E12" s="39">
        <v>0.3596649665388425</v>
      </c>
      <c r="F12" s="39">
        <v>0.3994799555241384</v>
      </c>
      <c r="G12" s="39">
        <v>7.3687057906210038E-2</v>
      </c>
      <c r="H12" s="39">
        <v>9.214443401268228E-3</v>
      </c>
      <c r="I12" s="40"/>
      <c r="J12" s="263"/>
    </row>
    <row r="13" spans="1:11" x14ac:dyDescent="0.25">
      <c r="C13" s="6" t="s">
        <v>124</v>
      </c>
      <c r="D13" s="39">
        <v>0.13750857797902702</v>
      </c>
      <c r="E13" s="39">
        <v>0.3364718590364153</v>
      </c>
      <c r="F13" s="39">
        <v>0.36055683844040382</v>
      </c>
      <c r="G13" s="39">
        <v>6.6424227285023021E-2</v>
      </c>
      <c r="H13" s="39">
        <v>9.9038497259130859E-2</v>
      </c>
      <c r="I13" s="40"/>
      <c r="J13" s="263"/>
    </row>
    <row r="14" spans="1:11" x14ac:dyDescent="0.25">
      <c r="C14" s="6" t="s">
        <v>125</v>
      </c>
      <c r="D14" s="39">
        <v>0.14761925888772656</v>
      </c>
      <c r="E14" s="39">
        <v>0.36270041399510544</v>
      </c>
      <c r="F14" s="39">
        <v>0.37951861192746522</v>
      </c>
      <c r="G14" s="39">
        <v>7.2463500483400251E-2</v>
      </c>
      <c r="H14" s="39">
        <v>3.7698214706302656E-2</v>
      </c>
      <c r="I14" s="40"/>
      <c r="J14" s="263"/>
    </row>
    <row r="15" spans="1:11" x14ac:dyDescent="0.25">
      <c r="C15" s="6" t="s">
        <v>126</v>
      </c>
      <c r="D15" s="39">
        <v>0.14872671496372442</v>
      </c>
      <c r="E15" s="39">
        <v>0.3673032731583597</v>
      </c>
      <c r="F15" s="39">
        <v>0.39022066741374611</v>
      </c>
      <c r="G15" s="39">
        <v>7.4619666782928223E-2</v>
      </c>
      <c r="H15" s="39">
        <v>1.912967768124154E-2</v>
      </c>
      <c r="I15" s="40"/>
      <c r="J15" s="263"/>
      <c r="K15" s="5"/>
    </row>
    <row r="16" spans="1:11" x14ac:dyDescent="0.25">
      <c r="C16" s="6" t="s">
        <v>127</v>
      </c>
      <c r="D16" s="39">
        <v>0.15971911113151058</v>
      </c>
      <c r="E16" s="39">
        <v>0.35795074310567732</v>
      </c>
      <c r="F16" s="39">
        <v>0.39694439477741966</v>
      </c>
      <c r="G16" s="39">
        <v>6.5146832336160254E-2</v>
      </c>
      <c r="H16" s="39">
        <v>2.0238918649232246E-2</v>
      </c>
      <c r="I16" s="40"/>
      <c r="J16" s="263"/>
    </row>
    <row r="17" spans="1:10" x14ac:dyDescent="0.25">
      <c r="C17" s="6" t="s">
        <v>128</v>
      </c>
      <c r="D17" s="39">
        <v>0.15970143521317851</v>
      </c>
      <c r="E17" s="39">
        <v>0.36538193730492091</v>
      </c>
      <c r="F17" s="39">
        <v>0.39980575361656961</v>
      </c>
      <c r="G17" s="39">
        <v>5.7315030697762795E-2</v>
      </c>
      <c r="H17" s="39">
        <v>1.779584316756825E-2</v>
      </c>
      <c r="I17" s="40"/>
      <c r="J17" s="263"/>
    </row>
    <row r="18" spans="1:10" x14ac:dyDescent="0.25">
      <c r="C18" s="6" t="s">
        <v>129</v>
      </c>
      <c r="D18" s="41">
        <v>0.15922304376051419</v>
      </c>
      <c r="E18" s="41">
        <v>0.35234774737221536</v>
      </c>
      <c r="F18" s="41">
        <v>0.39576285922610449</v>
      </c>
      <c r="G18" s="41">
        <v>5.6703861522398896E-2</v>
      </c>
      <c r="H18" s="41">
        <v>3.5962488118767087E-2</v>
      </c>
      <c r="I18" s="40"/>
      <c r="J18" s="263"/>
    </row>
    <row r="19" spans="1:10" x14ac:dyDescent="0.25">
      <c r="C19" s="6" t="s">
        <v>130</v>
      </c>
      <c r="D19" s="41">
        <v>0.16124631513237644</v>
      </c>
      <c r="E19" s="41">
        <v>0.35854809478596816</v>
      </c>
      <c r="F19" s="41">
        <v>0.40470302940572062</v>
      </c>
      <c r="G19" s="42">
        <v>5.4669933883271703E-2</v>
      </c>
      <c r="H19" s="41">
        <v>2.0832626792663175E-2</v>
      </c>
      <c r="I19" s="40"/>
      <c r="J19" s="263"/>
    </row>
    <row r="20" spans="1:10" x14ac:dyDescent="0.25">
      <c r="C20" s="6" t="s">
        <v>131</v>
      </c>
      <c r="D20" s="41">
        <v>0.15096713187423946</v>
      </c>
      <c r="E20" s="41">
        <v>0.37058949451798623</v>
      </c>
      <c r="F20" s="41">
        <v>0.39989811358702754</v>
      </c>
      <c r="G20" s="42">
        <v>4.95995387411996E-2</v>
      </c>
      <c r="H20" s="41">
        <v>2.894572127954706E-2</v>
      </c>
      <c r="I20" s="40"/>
      <c r="J20" s="263"/>
    </row>
    <row r="21" spans="1:10" x14ac:dyDescent="0.25">
      <c r="C21" s="6" t="s">
        <v>132</v>
      </c>
      <c r="D21" s="41">
        <v>0.14142710988040536</v>
      </c>
      <c r="E21" s="41">
        <v>0.34988202536095997</v>
      </c>
      <c r="F21" s="41">
        <v>0.38762331047399951</v>
      </c>
      <c r="G21" s="42">
        <v>4.6905764985591424E-2</v>
      </c>
      <c r="H21" s="41">
        <v>7.4161789299043643E-2</v>
      </c>
      <c r="I21" s="40"/>
      <c r="J21" s="263"/>
    </row>
    <row r="22" spans="1:10" x14ac:dyDescent="0.25">
      <c r="C22" s="6" t="s">
        <v>133</v>
      </c>
      <c r="D22" s="41">
        <v>0.15809330121296969</v>
      </c>
      <c r="E22" s="41">
        <v>0.36587862217515127</v>
      </c>
      <c r="F22" s="41">
        <v>0.40437119213095962</v>
      </c>
      <c r="G22" s="41">
        <v>4.8661392610384553E-2</v>
      </c>
      <c r="H22" s="41">
        <v>2.2995491870534915E-2</v>
      </c>
      <c r="I22" s="40"/>
      <c r="J22" s="263"/>
    </row>
    <row r="23" spans="1:10" x14ac:dyDescent="0.25">
      <c r="C23" s="6" t="s">
        <v>134</v>
      </c>
      <c r="D23" s="41">
        <v>0.14992652239613039</v>
      </c>
      <c r="E23" s="41">
        <v>0.37979767706576989</v>
      </c>
      <c r="F23" s="41">
        <v>0.39766560646381238</v>
      </c>
      <c r="G23" s="41">
        <v>5.2008707345001931E-2</v>
      </c>
      <c r="H23" s="41">
        <v>2.0601486729285388E-2</v>
      </c>
      <c r="I23" s="40"/>
      <c r="J23" s="263"/>
    </row>
    <row r="24" spans="1:10" x14ac:dyDescent="0.25">
      <c r="C24" s="6" t="s">
        <v>135</v>
      </c>
      <c r="D24" s="41">
        <v>0.15680053485953796</v>
      </c>
      <c r="E24" s="41">
        <v>0.35584008908972986</v>
      </c>
      <c r="F24" s="41">
        <v>0.40313373684217779</v>
      </c>
      <c r="G24" s="41">
        <v>5.421025525125097E-2</v>
      </c>
      <c r="H24" s="41">
        <v>3.0015383957303306E-2</v>
      </c>
      <c r="I24" s="40"/>
      <c r="J24" s="263"/>
    </row>
    <row r="25" spans="1:10" x14ac:dyDescent="0.25">
      <c r="C25" s="6" t="s">
        <v>147</v>
      </c>
      <c r="D25" s="41">
        <v>0.15201207255441254</v>
      </c>
      <c r="E25" s="41">
        <v>0.31976157849195858</v>
      </c>
      <c r="F25" s="41">
        <v>0.3765655469431799</v>
      </c>
      <c r="G25" s="42">
        <v>5.51478257891952E-2</v>
      </c>
      <c r="H25" s="41">
        <v>9.6512976221253752E-2</v>
      </c>
      <c r="I25" s="40"/>
      <c r="J25" s="263"/>
    </row>
    <row r="26" spans="1:10" x14ac:dyDescent="0.25">
      <c r="C26" s="32"/>
      <c r="G26" s="32"/>
    </row>
    <row r="27" spans="1:10" x14ac:dyDescent="0.25">
      <c r="C27" s="32"/>
      <c r="G27" s="32"/>
    </row>
    <row r="28" spans="1:10" x14ac:dyDescent="0.25">
      <c r="A28" s="28" t="s">
        <v>103</v>
      </c>
      <c r="C28" s="5"/>
    </row>
    <row r="29" spans="1:10" x14ac:dyDescent="0.25">
      <c r="G29" s="32"/>
    </row>
    <row r="30" spans="1:10" x14ac:dyDescent="0.25">
      <c r="A30" t="s">
        <v>104</v>
      </c>
      <c r="C30" s="33"/>
      <c r="G30" s="32"/>
    </row>
    <row r="31" spans="1:10" x14ac:dyDescent="0.25">
      <c r="A31" t="s">
        <v>105</v>
      </c>
      <c r="C31" s="33"/>
    </row>
    <row r="32" spans="1:10" x14ac:dyDescent="0.25">
      <c r="A32" t="s">
        <v>136</v>
      </c>
      <c r="C32" s="33"/>
    </row>
    <row r="33" spans="1:9" x14ac:dyDescent="0.25">
      <c r="A33" t="s">
        <v>137</v>
      </c>
    </row>
    <row r="34" spans="1:9" x14ac:dyDescent="0.25">
      <c r="A34" t="s">
        <v>107</v>
      </c>
      <c r="C34" s="5"/>
    </row>
    <row r="36" spans="1:9" x14ac:dyDescent="0.25">
      <c r="A36" s="330" t="s">
        <v>108</v>
      </c>
      <c r="B36" s="330"/>
      <c r="C36" s="330"/>
      <c r="G36" s="32"/>
    </row>
    <row r="37" spans="1:9" x14ac:dyDescent="0.25">
      <c r="C37" s="32"/>
      <c r="G37" s="32"/>
    </row>
    <row r="38" spans="1:9" ht="15.75" customHeight="1" x14ac:dyDescent="0.25">
      <c r="A38" s="329" t="s">
        <v>138</v>
      </c>
      <c r="B38" s="329"/>
      <c r="C38" s="329"/>
      <c r="G38" s="32"/>
    </row>
    <row r="39" spans="1:9" x14ac:dyDescent="0.25">
      <c r="A39" s="329"/>
      <c r="B39" s="329"/>
      <c r="C39" s="329"/>
    </row>
    <row r="44" spans="1:9" x14ac:dyDescent="0.25">
      <c r="I44" s="5"/>
    </row>
  </sheetData>
  <mergeCells count="4">
    <mergeCell ref="A1:H1"/>
    <mergeCell ref="A3:H3"/>
    <mergeCell ref="A36:C36"/>
    <mergeCell ref="A38:C39"/>
  </mergeCells>
  <pageMargins left="0.45" right="0.45" top="0.5" bottom="0.5" header="0.3" footer="0.3"/>
  <pageSetup scale="7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5F782-B9B0-4812-B9F2-44994EB8C070}">
  <sheetPr>
    <pageSetUpPr fitToPage="1"/>
  </sheetPr>
  <dimension ref="A1:L37"/>
  <sheetViews>
    <sheetView zoomScaleNormal="100" workbookViewId="0">
      <selection sqref="A1:H1"/>
    </sheetView>
  </sheetViews>
  <sheetFormatPr defaultRowHeight="15.75" x14ac:dyDescent="0.25"/>
  <cols>
    <col min="1" max="1" width="76.25" customWidth="1"/>
    <col min="2" max="2" width="7.5" customWidth="1"/>
    <col min="3" max="3" width="11.25" bestFit="1" customWidth="1"/>
    <col min="4" max="8" width="9" customWidth="1"/>
  </cols>
  <sheetData>
    <row r="1" spans="1:12" s="1" customFormat="1" ht="26.25" x14ac:dyDescent="0.4">
      <c r="A1" s="327" t="s">
        <v>139</v>
      </c>
      <c r="B1" s="327"/>
      <c r="C1" s="327"/>
      <c r="D1" s="327"/>
      <c r="E1" s="327"/>
      <c r="F1" s="327"/>
      <c r="G1" s="327"/>
      <c r="H1" s="327"/>
    </row>
    <row r="2" spans="1:12" ht="4.5" customHeight="1" x14ac:dyDescent="0.25">
      <c r="A2" s="2"/>
      <c r="B2" s="2"/>
    </row>
    <row r="3" spans="1:12" ht="18.75" customHeight="1" x14ac:dyDescent="0.3">
      <c r="A3" s="328" t="s">
        <v>140</v>
      </c>
      <c r="B3" s="328"/>
      <c r="C3" s="328"/>
      <c r="D3" s="328"/>
      <c r="E3" s="328"/>
      <c r="F3" s="328"/>
      <c r="G3" s="328"/>
      <c r="H3" s="328"/>
    </row>
    <row r="4" spans="1:12" x14ac:dyDescent="0.25">
      <c r="C4" s="4"/>
      <c r="L4" s="43"/>
    </row>
    <row r="5" spans="1:12" x14ac:dyDescent="0.25">
      <c r="C5" s="44" t="s">
        <v>114</v>
      </c>
      <c r="D5" s="29" t="s">
        <v>99</v>
      </c>
      <c r="E5" s="29" t="s">
        <v>109</v>
      </c>
      <c r="F5" s="29" t="s">
        <v>115</v>
      </c>
      <c r="G5" s="29" t="s">
        <v>101</v>
      </c>
      <c r="H5" s="29" t="s">
        <v>68</v>
      </c>
      <c r="L5" s="43"/>
    </row>
    <row r="6" spans="1:12" x14ac:dyDescent="0.25">
      <c r="C6" t="s">
        <v>117</v>
      </c>
      <c r="D6" s="45">
        <v>473.86399999999998</v>
      </c>
      <c r="E6" s="45">
        <v>74.444999999999993</v>
      </c>
      <c r="F6" s="45">
        <v>434.50900000000001</v>
      </c>
      <c r="G6" s="45">
        <v>31.898</v>
      </c>
      <c r="H6" s="45">
        <v>1014.716</v>
      </c>
      <c r="J6" s="45"/>
      <c r="L6" s="43"/>
    </row>
    <row r="7" spans="1:12" x14ac:dyDescent="0.25">
      <c r="C7" t="s">
        <v>118</v>
      </c>
      <c r="D7" s="45">
        <v>424.12900000000002</v>
      </c>
      <c r="E7" s="45">
        <v>105.28100000000001</v>
      </c>
      <c r="F7" s="45">
        <v>410.44</v>
      </c>
      <c r="G7" s="45">
        <v>49.085999999999999</v>
      </c>
      <c r="H7" s="45">
        <v>988.93600000000015</v>
      </c>
      <c r="J7" s="45"/>
      <c r="L7" s="43"/>
    </row>
    <row r="8" spans="1:12" x14ac:dyDescent="0.25">
      <c r="C8" t="s">
        <v>119</v>
      </c>
      <c r="D8" s="45">
        <v>410.37599999999998</v>
      </c>
      <c r="E8" s="45">
        <v>87.897000000000006</v>
      </c>
      <c r="F8" s="45">
        <v>464.22</v>
      </c>
      <c r="G8" s="45">
        <v>29.181000000000001</v>
      </c>
      <c r="H8" s="45">
        <v>991.67399999999998</v>
      </c>
      <c r="J8" s="45"/>
      <c r="L8" s="43"/>
    </row>
    <row r="9" spans="1:12" x14ac:dyDescent="0.25">
      <c r="C9" t="s">
        <v>120</v>
      </c>
      <c r="D9" s="45">
        <v>421.17500000000001</v>
      </c>
      <c r="E9" s="45">
        <v>86.025999999999996</v>
      </c>
      <c r="F9" s="45">
        <v>494.32799999999997</v>
      </c>
      <c r="G9" s="45">
        <v>30.789000000000001</v>
      </c>
      <c r="H9" s="45">
        <v>1032.318</v>
      </c>
      <c r="J9" s="45"/>
      <c r="L9" s="43"/>
    </row>
    <row r="10" spans="1:12" x14ac:dyDescent="0.25">
      <c r="C10" t="s">
        <v>121</v>
      </c>
      <c r="D10" s="45">
        <v>479.34300000000002</v>
      </c>
      <c r="E10" s="45">
        <v>87.022999999999996</v>
      </c>
      <c r="F10" s="45">
        <v>438.36599999999999</v>
      </c>
      <c r="G10" s="45">
        <v>32.363999999999997</v>
      </c>
      <c r="H10" s="45">
        <v>1037.096</v>
      </c>
      <c r="J10" s="45"/>
      <c r="L10" s="43"/>
    </row>
    <row r="11" spans="1:12" x14ac:dyDescent="0.25">
      <c r="C11" t="s">
        <v>122</v>
      </c>
      <c r="D11" s="45">
        <v>458.803</v>
      </c>
      <c r="E11" s="45">
        <v>105.005</v>
      </c>
      <c r="F11" s="45">
        <v>490.25099999999998</v>
      </c>
      <c r="G11" s="45">
        <v>36.46</v>
      </c>
      <c r="H11" s="45">
        <v>1090.519</v>
      </c>
      <c r="J11" s="45"/>
      <c r="L11" s="43"/>
    </row>
    <row r="12" spans="1:12" x14ac:dyDescent="0.25">
      <c r="C12" t="s">
        <v>123</v>
      </c>
      <c r="D12" s="45">
        <v>499.17599999999999</v>
      </c>
      <c r="E12" s="45">
        <v>101.687</v>
      </c>
      <c r="F12" s="45">
        <v>638.202</v>
      </c>
      <c r="G12" s="45">
        <v>35.409999999999997</v>
      </c>
      <c r="H12" s="45">
        <v>1274.4750000000001</v>
      </c>
      <c r="L12" s="43"/>
    </row>
    <row r="13" spans="1:12" x14ac:dyDescent="0.25">
      <c r="C13" t="s">
        <v>124</v>
      </c>
      <c r="D13" s="45">
        <v>427.654</v>
      </c>
      <c r="E13" s="45">
        <v>80.712000000000003</v>
      </c>
      <c r="F13" s="45">
        <v>609.01599999999996</v>
      </c>
      <c r="G13" s="45">
        <v>33.195</v>
      </c>
      <c r="H13" s="45">
        <v>1150.577</v>
      </c>
      <c r="L13" s="43"/>
    </row>
    <row r="14" spans="1:12" x14ac:dyDescent="0.25">
      <c r="C14" t="s">
        <v>125</v>
      </c>
      <c r="D14" s="45">
        <v>391.71600000000001</v>
      </c>
      <c r="E14" s="45">
        <v>112.143</v>
      </c>
      <c r="F14" s="45">
        <v>596.947</v>
      </c>
      <c r="G14" s="45">
        <v>35.74</v>
      </c>
      <c r="H14" s="45">
        <v>1136.546</v>
      </c>
      <c r="L14" s="43"/>
    </row>
    <row r="15" spans="1:12" x14ac:dyDescent="0.25">
      <c r="C15" t="s">
        <v>126</v>
      </c>
      <c r="D15" s="45">
        <v>422.97300000000001</v>
      </c>
      <c r="E15" s="45">
        <v>114.303</v>
      </c>
      <c r="F15" s="45">
        <v>688.15</v>
      </c>
      <c r="G15" s="45">
        <v>34.999000000000002</v>
      </c>
      <c r="H15" s="45">
        <v>1260.425</v>
      </c>
      <c r="L15" s="43"/>
    </row>
    <row r="16" spans="1:12" x14ac:dyDescent="0.25">
      <c r="C16" t="s">
        <v>127</v>
      </c>
      <c r="D16" s="45">
        <v>400.358</v>
      </c>
      <c r="E16" s="45">
        <v>152.119</v>
      </c>
      <c r="F16" s="45">
        <v>587.79</v>
      </c>
      <c r="G16" s="45">
        <v>41.276000000000003</v>
      </c>
      <c r="H16" s="45">
        <v>1181.5429999999999</v>
      </c>
      <c r="L16" s="43"/>
    </row>
    <row r="17" spans="1:12" x14ac:dyDescent="0.25">
      <c r="C17" t="s">
        <v>128</v>
      </c>
      <c r="D17" s="45">
        <v>400.03500000000003</v>
      </c>
      <c r="E17" s="45">
        <v>143.34299999999999</v>
      </c>
      <c r="F17" s="45">
        <v>619.00400000000002</v>
      </c>
      <c r="G17" s="45">
        <v>37.945999999999998</v>
      </c>
      <c r="H17" s="45">
        <v>1200.328</v>
      </c>
      <c r="L17" s="43"/>
    </row>
    <row r="18" spans="1:12" x14ac:dyDescent="0.25">
      <c r="C18" t="s">
        <v>129</v>
      </c>
      <c r="D18" s="45">
        <v>503.471</v>
      </c>
      <c r="E18" s="45">
        <v>162.36000000000001</v>
      </c>
      <c r="F18" s="45">
        <v>613.02099999999996</v>
      </c>
      <c r="G18" s="45">
        <v>37.923000000000002</v>
      </c>
      <c r="H18" s="45">
        <v>1316.7749999999999</v>
      </c>
      <c r="L18" s="43"/>
    </row>
    <row r="19" spans="1:12" x14ac:dyDescent="0.25">
      <c r="C19" t="s">
        <v>130</v>
      </c>
      <c r="D19" s="45">
        <v>539.70299999999997</v>
      </c>
      <c r="E19" s="45">
        <v>127.593</v>
      </c>
      <c r="F19" s="45">
        <v>568.58600000000001</v>
      </c>
      <c r="G19" s="45">
        <v>35.648000000000003</v>
      </c>
      <c r="H19" s="45">
        <v>1271.53</v>
      </c>
      <c r="L19" s="43"/>
    </row>
    <row r="20" spans="1:12" x14ac:dyDescent="0.25">
      <c r="C20" t="s">
        <v>131</v>
      </c>
      <c r="D20" s="45">
        <v>534.78978115999996</v>
      </c>
      <c r="E20" s="45">
        <v>157.25997271</v>
      </c>
      <c r="F20" s="45">
        <v>592.52044211999998</v>
      </c>
      <c r="G20" s="45">
        <v>55.431443360000003</v>
      </c>
      <c r="H20" s="45">
        <v>1340.0016393499998</v>
      </c>
      <c r="L20" s="43"/>
    </row>
    <row r="21" spans="1:12" x14ac:dyDescent="0.25">
      <c r="C21" t="s">
        <v>132</v>
      </c>
      <c r="D21" s="45">
        <v>518.48542400999997</v>
      </c>
      <c r="E21" s="45">
        <v>184.18298707</v>
      </c>
      <c r="F21" s="45">
        <v>590.41553747</v>
      </c>
      <c r="G21" s="45">
        <v>50.026656260000003</v>
      </c>
      <c r="H21" s="45">
        <v>1343.11060481</v>
      </c>
      <c r="L21" s="43"/>
    </row>
    <row r="22" spans="1:12" x14ac:dyDescent="0.25">
      <c r="C22" t="s">
        <v>133</v>
      </c>
      <c r="D22" s="45">
        <v>530.73400000000004</v>
      </c>
      <c r="E22" s="45">
        <v>132.47399999999999</v>
      </c>
      <c r="F22" s="45">
        <v>595.86599999999999</v>
      </c>
      <c r="G22" s="45">
        <v>46.680999999999997</v>
      </c>
      <c r="H22" s="45">
        <v>1305.7550000000001</v>
      </c>
    </row>
    <row r="23" spans="1:12" x14ac:dyDescent="0.25">
      <c r="C23" t="s">
        <v>134</v>
      </c>
      <c r="D23" s="45">
        <v>406.96100000000001</v>
      </c>
      <c r="E23" s="45">
        <v>94.412000000000006</v>
      </c>
      <c r="F23" s="45">
        <v>539.05600000000004</v>
      </c>
      <c r="G23" s="45">
        <v>40.972999999999999</v>
      </c>
      <c r="H23" s="45">
        <v>1081.402</v>
      </c>
    </row>
    <row r="24" spans="1:12" x14ac:dyDescent="0.25">
      <c r="C24" t="s">
        <v>135</v>
      </c>
      <c r="D24" s="45">
        <v>442.45290294</v>
      </c>
      <c r="E24" s="45">
        <v>128.87717723999998</v>
      </c>
      <c r="F24" s="45">
        <v>527.51343858999996</v>
      </c>
      <c r="G24" s="45">
        <v>53.285694089999986</v>
      </c>
      <c r="H24" s="45">
        <v>1152.1292128600001</v>
      </c>
    </row>
    <row r="25" spans="1:12" x14ac:dyDescent="0.25">
      <c r="C25" t="s">
        <v>147</v>
      </c>
      <c r="D25" s="45">
        <v>417.39705674999999</v>
      </c>
      <c r="E25" s="45">
        <v>122.60912298999999</v>
      </c>
      <c r="F25" s="45">
        <v>763.50976107999998</v>
      </c>
      <c r="G25" s="45">
        <v>54.289072949999998</v>
      </c>
      <c r="H25" s="45">
        <v>1357.8050137699997</v>
      </c>
    </row>
    <row r="26" spans="1:12" x14ac:dyDescent="0.25">
      <c r="A26" s="46"/>
      <c r="C26" s="34"/>
      <c r="D26" s="34"/>
      <c r="E26" s="34"/>
      <c r="F26" s="34"/>
      <c r="G26" s="34"/>
      <c r="H26" s="34"/>
    </row>
    <row r="27" spans="1:12" x14ac:dyDescent="0.25">
      <c r="A27" s="46"/>
      <c r="C27" s="34"/>
      <c r="D27" s="34"/>
      <c r="E27" s="34"/>
      <c r="F27" s="34"/>
      <c r="G27" s="34"/>
      <c r="H27" s="34"/>
    </row>
    <row r="28" spans="1:12" x14ac:dyDescent="0.25">
      <c r="A28" s="28" t="s">
        <v>103</v>
      </c>
    </row>
    <row r="30" spans="1:12" x14ac:dyDescent="0.25">
      <c r="A30" t="s">
        <v>104</v>
      </c>
    </row>
    <row r="31" spans="1:12" x14ac:dyDescent="0.25">
      <c r="A31" t="s">
        <v>141</v>
      </c>
      <c r="D31" s="47"/>
      <c r="E31" s="47"/>
      <c r="F31" s="47"/>
      <c r="G31" s="47"/>
      <c r="H31" s="47"/>
    </row>
    <row r="32" spans="1:12" x14ac:dyDescent="0.25">
      <c r="A32" t="s">
        <v>136</v>
      </c>
    </row>
    <row r="33" spans="1:4" x14ac:dyDescent="0.25">
      <c r="A33" t="s">
        <v>142</v>
      </c>
    </row>
    <row r="35" spans="1:4" x14ac:dyDescent="0.25">
      <c r="A35" s="330" t="s">
        <v>108</v>
      </c>
      <c r="B35" s="330"/>
      <c r="C35" s="330"/>
      <c r="D35" s="330"/>
    </row>
    <row r="37" spans="1:4" x14ac:dyDescent="0.25">
      <c r="A37" s="331" t="s">
        <v>143</v>
      </c>
      <c r="B37" s="331"/>
      <c r="C37" s="331"/>
      <c r="D37" s="331"/>
    </row>
  </sheetData>
  <mergeCells count="4">
    <mergeCell ref="A1:H1"/>
    <mergeCell ref="A3:H3"/>
    <mergeCell ref="A35:D35"/>
    <mergeCell ref="A37:D37"/>
  </mergeCells>
  <pageMargins left="0.45" right="0.45" top="0.5" bottom="0.5" header="0.3" footer="0.3"/>
  <pageSetup scale="7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8F372-D3C4-4988-B08A-ECAA8F850DD8}">
  <sheetPr>
    <pageSetUpPr fitToPage="1"/>
  </sheetPr>
  <dimension ref="A1:L43"/>
  <sheetViews>
    <sheetView zoomScaleNormal="100" workbookViewId="0">
      <selection sqref="A1:I1"/>
    </sheetView>
  </sheetViews>
  <sheetFormatPr defaultRowHeight="15.75" x14ac:dyDescent="0.25"/>
  <cols>
    <col min="1" max="1" width="17.625" customWidth="1"/>
    <col min="2" max="2" width="9" customWidth="1"/>
    <col min="3" max="3" width="7.5" customWidth="1"/>
    <col min="4" max="4" width="52.5" customWidth="1"/>
    <col min="5" max="5" width="7.5" customWidth="1"/>
    <col min="6" max="6" width="13.625" customWidth="1"/>
    <col min="7" max="9" width="10.75" customWidth="1"/>
  </cols>
  <sheetData>
    <row r="1" spans="1:9" s="1" customFormat="1" ht="26.25" x14ac:dyDescent="0.4">
      <c r="A1" s="327" t="s">
        <v>454</v>
      </c>
      <c r="B1" s="327"/>
      <c r="C1" s="327"/>
      <c r="D1" s="327"/>
      <c r="E1" s="327"/>
      <c r="F1" s="327"/>
      <c r="G1" s="327"/>
      <c r="H1" s="327"/>
      <c r="I1" s="327"/>
    </row>
    <row r="2" spans="1:9" ht="4.5" customHeight="1" x14ac:dyDescent="0.25">
      <c r="A2" s="2"/>
      <c r="B2" s="2"/>
      <c r="C2" s="2"/>
      <c r="D2" s="2"/>
    </row>
    <row r="3" spans="1:9" ht="18.75" customHeight="1" x14ac:dyDescent="0.3">
      <c r="A3" s="328" t="s">
        <v>455</v>
      </c>
      <c r="B3" s="328"/>
      <c r="C3" s="328"/>
      <c r="D3" s="328"/>
      <c r="E3" s="328"/>
      <c r="F3" s="328"/>
      <c r="G3" s="328"/>
      <c r="H3" s="328"/>
      <c r="I3" s="328"/>
    </row>
    <row r="5" spans="1:9" x14ac:dyDescent="0.25">
      <c r="F5" s="283" t="s">
        <v>114</v>
      </c>
      <c r="G5" s="29" t="s">
        <v>429</v>
      </c>
      <c r="H5" s="29" t="s">
        <v>428</v>
      </c>
      <c r="I5" s="29" t="s">
        <v>68</v>
      </c>
    </row>
    <row r="6" spans="1:9" x14ac:dyDescent="0.25">
      <c r="F6" s="282" t="s">
        <v>117</v>
      </c>
      <c r="G6" s="30">
        <v>927.5</v>
      </c>
      <c r="H6" s="30">
        <v>469.1</v>
      </c>
      <c r="I6" s="30">
        <v>1396.6</v>
      </c>
    </row>
    <row r="7" spans="1:9" x14ac:dyDescent="0.25">
      <c r="F7" s="282" t="s">
        <v>118</v>
      </c>
      <c r="G7" s="30">
        <v>1114.4000000000001</v>
      </c>
      <c r="H7" s="30">
        <v>563.6</v>
      </c>
      <c r="I7" s="30">
        <v>1678</v>
      </c>
    </row>
    <row r="8" spans="1:9" x14ac:dyDescent="0.25">
      <c r="F8" s="282" t="s">
        <v>119</v>
      </c>
      <c r="G8" s="30">
        <v>1229.3</v>
      </c>
      <c r="H8" s="30">
        <v>692.1</v>
      </c>
      <c r="I8" s="30">
        <v>1921.4</v>
      </c>
    </row>
    <row r="9" spans="1:9" x14ac:dyDescent="0.25">
      <c r="F9" s="282" t="s">
        <v>120</v>
      </c>
      <c r="G9" s="30">
        <v>1456.4</v>
      </c>
      <c r="H9" s="30">
        <v>845.6</v>
      </c>
      <c r="I9" s="30">
        <v>2302</v>
      </c>
    </row>
    <row r="10" spans="1:9" x14ac:dyDescent="0.25">
      <c r="F10" s="282" t="s">
        <v>121</v>
      </c>
      <c r="G10" s="30">
        <v>1564.8</v>
      </c>
      <c r="H10" s="30">
        <v>927.7</v>
      </c>
      <c r="I10" s="30">
        <v>2492.5</v>
      </c>
    </row>
    <row r="11" spans="1:9" x14ac:dyDescent="0.25">
      <c r="F11" s="282" t="s">
        <v>122</v>
      </c>
      <c r="G11" s="30">
        <v>1524.1</v>
      </c>
      <c r="H11" s="30">
        <v>893.6</v>
      </c>
      <c r="I11" s="30">
        <v>2417.6999999999998</v>
      </c>
    </row>
    <row r="12" spans="1:9" x14ac:dyDescent="0.25">
      <c r="F12" s="282" t="s">
        <v>123</v>
      </c>
      <c r="G12" s="30">
        <v>1405.2</v>
      </c>
      <c r="H12" s="30">
        <v>574.70000000000005</v>
      </c>
      <c r="I12" s="30">
        <v>1979.9</v>
      </c>
    </row>
    <row r="13" spans="1:9" x14ac:dyDescent="0.25">
      <c r="F13" s="282" t="s">
        <v>124</v>
      </c>
      <c r="G13" s="30">
        <v>1204.279</v>
      </c>
      <c r="H13" s="30">
        <v>586.68399999999997</v>
      </c>
      <c r="I13" s="30">
        <v>1790.963</v>
      </c>
    </row>
    <row r="14" spans="1:9" x14ac:dyDescent="0.25">
      <c r="F14" s="282" t="s">
        <v>125</v>
      </c>
      <c r="G14" s="30">
        <v>1374.453</v>
      </c>
      <c r="H14" s="30">
        <v>756.99800000000005</v>
      </c>
      <c r="I14" s="30">
        <v>2131.451</v>
      </c>
    </row>
    <row r="15" spans="1:9" x14ac:dyDescent="0.25">
      <c r="F15" s="282" t="s">
        <v>126</v>
      </c>
      <c r="G15" s="30">
        <v>1414.7</v>
      </c>
      <c r="H15" s="30">
        <v>607.70000000000005</v>
      </c>
      <c r="I15" s="30">
        <v>2022.4010000000001</v>
      </c>
    </row>
    <row r="16" spans="1:9" x14ac:dyDescent="0.25">
      <c r="F16" s="282" t="s">
        <v>127</v>
      </c>
      <c r="G16" s="30">
        <v>1610.6679999999999</v>
      </c>
      <c r="H16" s="30">
        <v>812.77300000000002</v>
      </c>
      <c r="I16" s="30">
        <v>2423.4409999999998</v>
      </c>
    </row>
    <row r="17" spans="1:12" x14ac:dyDescent="0.25">
      <c r="F17" s="282" t="s">
        <v>128</v>
      </c>
      <c r="G17" s="30">
        <v>1630.8420000000001</v>
      </c>
      <c r="H17" s="30">
        <v>870.79300000000001</v>
      </c>
      <c r="I17" s="30">
        <v>2501.6350000000002</v>
      </c>
    </row>
    <row r="18" spans="1:12" x14ac:dyDescent="0.25">
      <c r="F18" s="282" t="s">
        <v>129</v>
      </c>
      <c r="G18" s="30">
        <v>1705.6</v>
      </c>
      <c r="H18" s="30">
        <v>1105.9000000000001</v>
      </c>
      <c r="I18" s="30">
        <v>2811.5</v>
      </c>
    </row>
    <row r="19" spans="1:12" x14ac:dyDescent="0.25">
      <c r="F19" s="282" t="s">
        <v>130</v>
      </c>
      <c r="G19" s="30">
        <v>1673.5</v>
      </c>
      <c r="H19" s="30">
        <v>1168.8</v>
      </c>
      <c r="I19" s="30">
        <v>2842.4</v>
      </c>
      <c r="L19" s="30"/>
    </row>
    <row r="20" spans="1:12" x14ac:dyDescent="0.25">
      <c r="F20" s="282" t="s">
        <v>131</v>
      </c>
      <c r="G20" s="30">
        <v>1644.9</v>
      </c>
      <c r="H20" s="30">
        <v>1106.5</v>
      </c>
      <c r="I20" s="30">
        <v>2751.5</v>
      </c>
      <c r="L20" s="30"/>
    </row>
    <row r="21" spans="1:12" x14ac:dyDescent="0.25">
      <c r="F21" s="282" t="s">
        <v>132</v>
      </c>
      <c r="G21" s="30">
        <v>1810.2917169199998</v>
      </c>
      <c r="H21" s="30">
        <v>1068.7320867999999</v>
      </c>
      <c r="I21" s="30">
        <v>2879.0238037200002</v>
      </c>
      <c r="L21" s="30"/>
    </row>
    <row r="22" spans="1:12" x14ac:dyDescent="0.25">
      <c r="F22" s="282" t="s">
        <v>133</v>
      </c>
      <c r="G22" s="30">
        <v>2055.1990000000001</v>
      </c>
      <c r="H22" s="30">
        <v>1342.3440000000001</v>
      </c>
      <c r="I22" s="30">
        <v>3397.5430000000001</v>
      </c>
      <c r="L22" s="30"/>
    </row>
    <row r="23" spans="1:12" x14ac:dyDescent="0.25">
      <c r="F23" s="282" t="s">
        <v>134</v>
      </c>
      <c r="G23" s="30">
        <v>1884.6990000000001</v>
      </c>
      <c r="H23" s="30">
        <v>942.18100000000004</v>
      </c>
      <c r="I23" s="30">
        <v>2826.88</v>
      </c>
      <c r="L23" s="30"/>
    </row>
    <row r="24" spans="1:12" x14ac:dyDescent="0.25">
      <c r="F24" s="282" t="s">
        <v>135</v>
      </c>
      <c r="G24" s="30">
        <v>2423.84121267</v>
      </c>
      <c r="H24" s="30">
        <v>1999.9178843000002</v>
      </c>
      <c r="I24" s="30">
        <v>4423.7590969699995</v>
      </c>
      <c r="L24" s="30"/>
    </row>
    <row r="25" spans="1:12" x14ac:dyDescent="0.25">
      <c r="F25" s="282" t="s">
        <v>147</v>
      </c>
      <c r="G25" s="30">
        <v>3278.13888516</v>
      </c>
      <c r="H25" s="30">
        <v>2044.9522905600002</v>
      </c>
      <c r="I25" s="30">
        <v>5323.0911757200001</v>
      </c>
    </row>
    <row r="26" spans="1:12" x14ac:dyDescent="0.25">
      <c r="L26" s="30"/>
    </row>
    <row r="27" spans="1:12" x14ac:dyDescent="0.25">
      <c r="L27" s="30"/>
    </row>
    <row r="28" spans="1:12" x14ac:dyDescent="0.25">
      <c r="A28" s="330" t="s">
        <v>456</v>
      </c>
      <c r="B28" s="330"/>
      <c r="D28" s="284" t="s">
        <v>326</v>
      </c>
      <c r="E28" s="69"/>
      <c r="F28" s="69"/>
      <c r="G28" s="69"/>
      <c r="H28" s="69"/>
      <c r="I28" s="69"/>
    </row>
    <row r="30" spans="1:12" x14ac:dyDescent="0.25">
      <c r="A30" t="s">
        <v>681</v>
      </c>
      <c r="B30" s="145">
        <v>9.9900000000000003E-2</v>
      </c>
      <c r="C30" s="5"/>
      <c r="D30" s="332" t="s">
        <v>457</v>
      </c>
      <c r="E30" s="332"/>
      <c r="F30" s="332"/>
      <c r="G30" s="332"/>
      <c r="H30" s="332"/>
      <c r="I30" s="332"/>
    </row>
    <row r="31" spans="1:12" x14ac:dyDescent="0.25">
      <c r="A31" s="282"/>
      <c r="B31" s="145"/>
      <c r="D31" s="332"/>
      <c r="E31" s="332"/>
      <c r="F31" s="332"/>
      <c r="G31" s="332"/>
      <c r="H31" s="332"/>
      <c r="I31" s="332"/>
    </row>
    <row r="32" spans="1:12" ht="15.75" customHeight="1" x14ac:dyDescent="0.25">
      <c r="A32" s="282"/>
      <c r="B32" s="145"/>
      <c r="D32" s="332"/>
      <c r="E32" s="332"/>
      <c r="F32" s="332"/>
      <c r="G32" s="332"/>
      <c r="H32" s="332"/>
      <c r="I32" s="332"/>
      <c r="J32" s="157"/>
      <c r="K32" s="157"/>
    </row>
    <row r="33" spans="1:11" x14ac:dyDescent="0.25">
      <c r="A33" s="282"/>
      <c r="B33" s="145"/>
      <c r="D33" s="332"/>
      <c r="E33" s="332"/>
      <c r="F33" s="332"/>
      <c r="G33" s="332"/>
      <c r="H33" s="332"/>
      <c r="I33" s="332"/>
      <c r="J33" s="157"/>
      <c r="K33" s="157"/>
    </row>
    <row r="34" spans="1:11" x14ac:dyDescent="0.25">
      <c r="A34" s="282"/>
      <c r="B34" s="145"/>
      <c r="D34" s="332"/>
      <c r="E34" s="332"/>
      <c r="F34" s="332"/>
      <c r="G34" s="332"/>
      <c r="H34" s="332"/>
      <c r="I34" s="332"/>
      <c r="J34" s="157"/>
      <c r="K34" s="157"/>
    </row>
    <row r="35" spans="1:11" x14ac:dyDescent="0.25">
      <c r="A35" s="282"/>
      <c r="B35" s="145"/>
      <c r="D35" s="332"/>
      <c r="E35" s="332"/>
      <c r="F35" s="332"/>
      <c r="G35" s="332"/>
      <c r="H35" s="332"/>
      <c r="I35" s="332"/>
      <c r="J35" s="157"/>
      <c r="K35" s="157"/>
    </row>
    <row r="36" spans="1:11" x14ac:dyDescent="0.25">
      <c r="A36" s="282"/>
      <c r="B36" s="145"/>
      <c r="D36" s="30"/>
      <c r="E36" s="30"/>
      <c r="F36" s="30"/>
      <c r="G36" s="30"/>
      <c r="H36" s="30"/>
      <c r="I36" s="30"/>
      <c r="J36" s="157"/>
      <c r="K36" s="157"/>
    </row>
    <row r="37" spans="1:11" x14ac:dyDescent="0.25">
      <c r="A37" s="282"/>
      <c r="B37" s="145"/>
      <c r="D37" s="329" t="s">
        <v>458</v>
      </c>
      <c r="E37" s="329"/>
      <c r="F37" s="329"/>
      <c r="G37" s="329"/>
      <c r="H37" s="329"/>
      <c r="I37" s="329"/>
      <c r="J37" s="157"/>
      <c r="K37" s="157"/>
    </row>
    <row r="38" spans="1:11" x14ac:dyDescent="0.25">
      <c r="A38" s="282"/>
      <c r="B38" s="145"/>
      <c r="D38" s="329"/>
      <c r="E38" s="329"/>
      <c r="F38" s="329"/>
      <c r="G38" s="329"/>
      <c r="H38" s="329"/>
      <c r="I38" s="329"/>
      <c r="J38" s="157"/>
      <c r="K38" s="157"/>
    </row>
    <row r="39" spans="1:11" x14ac:dyDescent="0.25">
      <c r="A39" s="282"/>
      <c r="B39" s="145"/>
      <c r="E39" s="30"/>
      <c r="F39" s="30"/>
      <c r="G39" s="30"/>
      <c r="H39" s="30"/>
      <c r="I39" s="30"/>
      <c r="J39" s="157"/>
      <c r="K39" s="157"/>
    </row>
    <row r="40" spans="1:11" x14ac:dyDescent="0.25">
      <c r="D40" t="s">
        <v>459</v>
      </c>
      <c r="E40" s="30"/>
      <c r="F40" s="30"/>
      <c r="G40" s="30"/>
      <c r="H40" s="30"/>
      <c r="I40" s="30"/>
      <c r="J40" s="157"/>
      <c r="K40" s="157"/>
    </row>
    <row r="41" spans="1:11" x14ac:dyDescent="0.25">
      <c r="D41" s="158"/>
      <c r="E41" s="158"/>
      <c r="F41" s="158"/>
      <c r="G41" s="158"/>
      <c r="H41" s="158"/>
      <c r="I41" s="157"/>
      <c r="J41" s="157"/>
      <c r="K41" s="157"/>
    </row>
    <row r="42" spans="1:11" x14ac:dyDescent="0.25">
      <c r="D42" s="158"/>
      <c r="E42" s="158"/>
      <c r="F42" s="158"/>
      <c r="G42" s="158"/>
      <c r="H42" s="158"/>
      <c r="I42" s="157"/>
      <c r="J42" s="157"/>
      <c r="K42" s="157"/>
    </row>
    <row r="43" spans="1:11" x14ac:dyDescent="0.25">
      <c r="D43" s="157"/>
      <c r="E43" s="157"/>
      <c r="F43" s="157"/>
      <c r="G43" s="157"/>
      <c r="H43" s="157"/>
      <c r="I43" s="157"/>
      <c r="J43" s="157"/>
      <c r="K43" s="157"/>
    </row>
  </sheetData>
  <mergeCells count="5">
    <mergeCell ref="A1:I1"/>
    <mergeCell ref="A3:I3"/>
    <mergeCell ref="A28:B28"/>
    <mergeCell ref="D30:I35"/>
    <mergeCell ref="D37:I38"/>
  </mergeCells>
  <pageMargins left="0.45" right="0.45" top="0.5" bottom="0.5" header="0.3" footer="0.3"/>
  <pageSetup scale="7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4AE54EF24B1C418FD4D4E572117030" ma:contentTypeVersion="1" ma:contentTypeDescription="Create a new document." ma:contentTypeScope="" ma:versionID="5ca0b5c3971cc31d2626fbed06a2d958">
  <xsd:schema xmlns:xsd="http://www.w3.org/2001/XMLSchema" xmlns:xs="http://www.w3.org/2001/XMLSchema" xmlns:p="http://schemas.microsoft.com/office/2006/metadata/properties" xmlns:ns1="http://schemas.microsoft.com/sharepoint/v3" xmlns:ns2="c894979e-071d-413f-80dd-4a421b8d8215" targetNamespace="http://schemas.microsoft.com/office/2006/metadata/properties" ma:root="true" ma:fieldsID="e6e6768bd971bc9d8d29f1c5446e891e" ns1:_="" ns2:_="">
    <xsd:import namespace="http://schemas.microsoft.com/sharepoint/v3"/>
    <xsd:import namespace="c894979e-071d-413f-80dd-4a421b8d8215"/>
    <xsd:element name="properties">
      <xsd:complexType>
        <xsd:sequence>
          <xsd:element name="documentManagement">
            <xsd:complexType>
              <xsd:all>
                <xsd:element ref="ns1:PublishingStartDate" minOccurs="0"/>
                <xsd:element ref="ns1:PublishingExpirationDate" minOccurs="0"/>
                <xsd:element ref="ns2:MigrationSource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94979e-071d-413f-80dd-4a421b8d8215"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MigrationSourceURL xmlns="c894979e-071d-413f-80dd-4a421b8d8215" xsi:nil="true"/>
  </documentManagement>
</p:properties>
</file>

<file path=customXml/itemProps1.xml><?xml version="1.0" encoding="utf-8"?>
<ds:datastoreItem xmlns:ds="http://schemas.openxmlformats.org/officeDocument/2006/customXml" ds:itemID="{4A62E659-3DA0-4C70-B8F5-9E8754E7FED8}"/>
</file>

<file path=customXml/itemProps2.xml><?xml version="1.0" encoding="utf-8"?>
<ds:datastoreItem xmlns:ds="http://schemas.openxmlformats.org/officeDocument/2006/customXml" ds:itemID="{B97C5C31-3431-4B0F-A841-6775A5DDCAF3}"/>
</file>

<file path=customXml/itemProps3.xml><?xml version="1.0" encoding="utf-8"?>
<ds:datastoreItem xmlns:ds="http://schemas.openxmlformats.org/officeDocument/2006/customXml" ds:itemID="{75705074-485F-4DF5-BCBD-7203DC89DD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29</vt:i4>
      </vt:variant>
    </vt:vector>
  </HeadingPairs>
  <TitlesOfParts>
    <vt:vector size="75" baseType="lpstr">
      <vt:lpstr>TOC</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'1'!Print_Area</vt:lpstr>
      <vt:lpstr>'10'!Print_Area</vt:lpstr>
      <vt:lpstr>'12'!Print_Area</vt:lpstr>
      <vt:lpstr>'13'!Print_Area</vt:lpstr>
      <vt:lpstr>'14'!Print_Area</vt:lpstr>
      <vt:lpstr>'15'!Print_Area</vt:lpstr>
      <vt:lpstr>'16'!Print_Area</vt:lpstr>
      <vt:lpstr>'17'!Print_Area</vt:lpstr>
      <vt:lpstr>'18'!Print_Area</vt:lpstr>
      <vt:lpstr>'2'!Print_Area</vt:lpstr>
      <vt:lpstr>'20'!Print_Area</vt:lpstr>
      <vt:lpstr>'21'!Print_Area</vt:lpstr>
      <vt:lpstr>'24'!Print_Area</vt:lpstr>
      <vt:lpstr>'25'!Print_Area</vt:lpstr>
      <vt:lpstr>'28'!Print_Area</vt:lpstr>
      <vt:lpstr>'29'!Print_Area</vt:lpstr>
      <vt:lpstr>'3'!Print_Area</vt:lpstr>
      <vt:lpstr>'30'!Print_Area</vt:lpstr>
      <vt:lpstr>'31'!Print_Area</vt:lpstr>
      <vt:lpstr>'37'!Print_Area</vt:lpstr>
      <vt:lpstr>'38'!Print_Area</vt:lpstr>
      <vt:lpstr>'4'!Print_Area</vt:lpstr>
      <vt:lpstr>'40'!Print_Area</vt:lpstr>
      <vt:lpstr>'41'!Print_Area</vt:lpstr>
      <vt:lpstr>'44'!Print_Area</vt:lpstr>
      <vt:lpstr>'45'!Print_Area</vt:lpstr>
      <vt:lpstr>'5'!Print_Area</vt:lpstr>
      <vt:lpstr>'6'!Print_Area</vt:lpstr>
      <vt:lpstr>TOC!Print_Area</vt:lpstr>
    </vt:vector>
  </TitlesOfParts>
  <Company>PA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Statistical Supplement for the Pennsylvania Tax Compendium - Fiscal Year 2021-22</dc:title>
  <dc:subject>The Statistical Supplement for the Pennsylvania Tax Compendium</dc:subject>
  <dc:creator>elbauer</dc:creator>
  <cp:keywords>The Statistical Supplement for the Pennsylvania Tax Compendium - Fiscal Year 2021-22</cp:keywords>
  <cp:lastModifiedBy>Kuhn, Christopher L</cp:lastModifiedBy>
  <cp:lastPrinted>2022-09-09T17:11:04Z</cp:lastPrinted>
  <dcterms:created xsi:type="dcterms:W3CDTF">2022-08-25T15:35:37Z</dcterms:created>
  <dcterms:modified xsi:type="dcterms:W3CDTF">2023-01-31T15:17:41Z</dcterms:modified>
  <cp:category>Pennsylvania Tax Compendium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0x010100E94AE54EF24B1C418FD4D4E572117030</vt:lpwstr>
  </property>
  <property fmtid="{D5CDD505-2E9C-101B-9397-08002B2CF9AE}" pid="3" name="Order">
    <vt:r8>325200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