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185" yWindow="1890" windowWidth="9060" windowHeight="5145" tabRatio="596"/>
  </bookViews>
  <sheets>
    <sheet name="Page 2" sheetId="3" r:id="rId1"/>
    <sheet name="Page 3" sheetId="4" r:id="rId2"/>
    <sheet name="Page 4" sheetId="5" r:id="rId3"/>
    <sheet name="Page 5" sheetId="6" r:id="rId4"/>
    <sheet name="Page 6" sheetId="7" r:id="rId5"/>
    <sheet name="Page 7" sheetId="8" r:id="rId6"/>
    <sheet name="Page 8" sheetId="9" r:id="rId7"/>
    <sheet name="Page 9" sheetId="10" r:id="rId8"/>
    <sheet name="Page 10" sheetId="11" r:id="rId9"/>
    <sheet name="Page 11" sheetId="39" r:id="rId10"/>
    <sheet name="Page 12" sheetId="12" r:id="rId11"/>
    <sheet name="Page 13" sheetId="34" r:id="rId12"/>
    <sheet name="Page 14" sheetId="35" r:id="rId13"/>
    <sheet name="Page 15" sheetId="15" r:id="rId14"/>
    <sheet name="Page 16" sheetId="16" r:id="rId15"/>
    <sheet name="Page 17" sheetId="17" r:id="rId16"/>
    <sheet name="Page 18" sheetId="18" r:id="rId17"/>
    <sheet name="Page 19" sheetId="19" r:id="rId18"/>
    <sheet name="Page 20" sheetId="20" r:id="rId19"/>
    <sheet name="Page 22" sheetId="22" r:id="rId20"/>
    <sheet name="Page 23" sheetId="23" r:id="rId21"/>
    <sheet name="Page 24" sheetId="24" r:id="rId22"/>
    <sheet name="Page 25" sheetId="25" r:id="rId23"/>
    <sheet name="Page 26" sheetId="26" r:id="rId24"/>
    <sheet name="Page 28" sheetId="28" r:id="rId25"/>
    <sheet name="Page 30" sheetId="40" r:id="rId26"/>
  </sheets>
  <externalReferences>
    <externalReference r:id="rId27"/>
    <externalReference r:id="rId28"/>
  </externalReferences>
  <definedNames>
    <definedName name="_Order1" hidden="1">255</definedName>
    <definedName name="_Order2" hidden="1">255</definedName>
    <definedName name="_R90_2">[1]K!#REF!</definedName>
    <definedName name="_xlnm.Print_Area" localSheetId="8">'Page 10'!$A$1:$K$47</definedName>
    <definedName name="_xlnm.Print_Area" localSheetId="10">'Page 12'!$A$1:$K$47</definedName>
    <definedName name="_xlnm.Print_Area" localSheetId="11">'Page 13'!$A$1:$E$54</definedName>
    <definedName name="_xlnm.Print_Area" localSheetId="12">'Page 14'!$A$1:$E$52</definedName>
    <definedName name="_xlnm.Print_Area" localSheetId="13">'Page 15'!$A$1:$I$51</definedName>
    <definedName name="_xlnm.Print_Area" localSheetId="14">'Page 16'!$A$1:$I$48</definedName>
    <definedName name="_xlnm.Print_Area" localSheetId="15">'Page 17'!$A$1:$I$53</definedName>
    <definedName name="_xlnm.Print_Area" localSheetId="16">'Page 18'!$A$1:$K$46</definedName>
    <definedName name="_xlnm.Print_Area" localSheetId="17">'Page 19'!$A$1:$I$45</definedName>
    <definedName name="_xlnm.Print_Area" localSheetId="0">'Page 2'!$A$1:$P$48</definedName>
    <definedName name="_xlnm.Print_Area" localSheetId="18">'Page 20'!$A$1:$I$44</definedName>
    <definedName name="_xlnm.Print_Area" localSheetId="19">'Page 22'!$A$1:$O$35</definedName>
    <definedName name="_xlnm.Print_Area" localSheetId="20">'Page 23'!$A$1:$L$37</definedName>
    <definedName name="_xlnm.Print_Area" localSheetId="21">'Page 24'!$A$1:$L$33</definedName>
    <definedName name="_xlnm.Print_Area" localSheetId="22">'Page 25'!$A$1:$L$35</definedName>
    <definedName name="_xlnm.Print_Area" localSheetId="23">'Page 26'!$A$1:$I$36</definedName>
    <definedName name="_xlnm.Print_Area" localSheetId="24">'Page 28'!$A$1:$K$55</definedName>
    <definedName name="_xlnm.Print_Area" localSheetId="1">'Page 3'!$A$2:$M$49</definedName>
    <definedName name="_xlnm.Print_Area" localSheetId="2">'Page 4'!$A$1:$M$48</definedName>
    <definedName name="_xlnm.Print_Area" localSheetId="3">'Page 5'!$A$1:$L$50</definedName>
    <definedName name="_xlnm.Print_Area" localSheetId="4">'Page 6'!$A$1:$G$33</definedName>
    <definedName name="_xlnm.Print_Area" localSheetId="6">'Page 8'!$A$1:$L$49</definedName>
    <definedName name="_xlnm.Print_Area" localSheetId="7">'Page 9'!$A$1:$F$57</definedName>
    <definedName name="YEAR">[2]SETUP!$B$18</definedName>
  </definedNames>
  <calcPr calcId="145621"/>
</workbook>
</file>

<file path=xl/calcChain.xml><?xml version="1.0" encoding="utf-8"?>
<calcChain xmlns="http://schemas.openxmlformats.org/spreadsheetml/2006/main">
  <c r="I11" i="16" l="1"/>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10" i="16"/>
  <c r="D8" i="16"/>
  <c r="I38" i="17" l="1"/>
  <c r="I36" i="17"/>
  <c r="I35" i="17"/>
  <c r="I34" i="17"/>
  <c r="I33" i="17"/>
  <c r="I31" i="17"/>
  <c r="I30" i="17"/>
  <c r="I29" i="17"/>
  <c r="I27" i="17"/>
  <c r="I26" i="17"/>
  <c r="I25" i="17"/>
  <c r="I23" i="17"/>
  <c r="I22" i="17"/>
  <c r="I21" i="17"/>
  <c r="I19" i="17"/>
  <c r="I18" i="17"/>
  <c r="I17" i="17"/>
  <c r="I15" i="17"/>
  <c r="I14" i="17"/>
  <c r="I13" i="17"/>
  <c r="I11" i="17"/>
  <c r="I10" i="17"/>
  <c r="F57" i="10" l="1"/>
  <c r="F27" i="10"/>
  <c r="G4" i="20" l="1"/>
  <c r="C4" i="24"/>
  <c r="D4" i="24"/>
  <c r="E4" i="24"/>
  <c r="F4" i="24"/>
  <c r="H4" i="24"/>
  <c r="I4" i="24"/>
  <c r="J4" i="24"/>
  <c r="K4" i="24"/>
  <c r="L4" i="24"/>
  <c r="P5" i="3" l="1"/>
  <c r="P46" i="3"/>
  <c r="L42" i="3"/>
  <c r="L40" i="3" s="1"/>
  <c r="P40" i="3" s="1"/>
  <c r="P45" i="3"/>
  <c r="M6" i="4" l="1"/>
  <c r="P7" i="3" l="1"/>
  <c r="M8" i="4" s="1"/>
  <c r="P9" i="3"/>
  <c r="M10" i="4" s="1"/>
  <c r="P10" i="3"/>
  <c r="M11" i="4" s="1"/>
  <c r="P11" i="3"/>
  <c r="M12" i="4" s="1"/>
  <c r="P12" i="3"/>
  <c r="M13" i="4" s="1"/>
  <c r="P13" i="3"/>
  <c r="M14" i="4" s="1"/>
  <c r="P14" i="3"/>
  <c r="M15" i="4" s="1"/>
  <c r="P15" i="3"/>
  <c r="M16" i="4" s="1"/>
  <c r="P16" i="3"/>
  <c r="M17" i="4" s="1"/>
  <c r="P17" i="3"/>
  <c r="M18" i="4" s="1"/>
  <c r="P18" i="3"/>
  <c r="M19" i="4" s="1"/>
  <c r="P20" i="3"/>
  <c r="M21" i="4" s="1"/>
  <c r="P21" i="3"/>
  <c r="M22" i="4" s="1"/>
  <c r="P22" i="3"/>
  <c r="M23" i="4" s="1"/>
  <c r="P23" i="3"/>
  <c r="M24" i="4" s="1"/>
  <c r="P24" i="3"/>
  <c r="M25" i="4" s="1"/>
  <c r="P25" i="3"/>
  <c r="M26" i="4" s="1"/>
  <c r="P26" i="3"/>
  <c r="M27" i="4" s="1"/>
  <c r="P28" i="3"/>
  <c r="M29" i="4" s="1"/>
  <c r="P29" i="3"/>
  <c r="M30" i="4" s="1"/>
  <c r="P30" i="3"/>
  <c r="M31" i="4" s="1"/>
  <c r="P31" i="3"/>
  <c r="M32" i="4" s="1"/>
  <c r="P32" i="3"/>
  <c r="M33" i="4" s="1"/>
  <c r="P33" i="3"/>
  <c r="M34" i="4" s="1"/>
  <c r="P34" i="3"/>
  <c r="M35" i="4" s="1"/>
  <c r="P35" i="3"/>
  <c r="M36" i="4" s="1"/>
  <c r="P36" i="3"/>
  <c r="P38" i="3"/>
  <c r="M39" i="4" s="1"/>
  <c r="P39" i="3"/>
  <c r="M40" i="4" s="1"/>
  <c r="M41" i="4"/>
  <c r="P41" i="3"/>
  <c r="M42" i="4" s="1"/>
  <c r="P42" i="3"/>
  <c r="M43" i="4" s="1"/>
  <c r="P43" i="3"/>
  <c r="M44" i="4" s="1"/>
  <c r="P44" i="3"/>
  <c r="M45" i="4" s="1"/>
  <c r="M46" i="4"/>
  <c r="M47" i="4"/>
  <c r="P47" i="3"/>
  <c r="M48" i="4" s="1"/>
  <c r="P48" i="3"/>
  <c r="M49" i="4" s="1"/>
  <c r="G5" i="16" l="1"/>
  <c r="H4" i="20" l="1"/>
  <c r="J28" i="11" l="1"/>
  <c r="G28" i="11"/>
  <c r="D28" i="11"/>
  <c r="G4" i="25" l="1"/>
  <c r="D4" i="25"/>
  <c r="E4" i="25" l="1"/>
  <c r="F4" i="25"/>
  <c r="H4" i="25" l="1"/>
  <c r="I4" i="25"/>
  <c r="J4" i="25"/>
  <c r="K4" i="25"/>
  <c r="L4" i="25"/>
</calcChain>
</file>

<file path=xl/sharedStrings.xml><?xml version="1.0" encoding="utf-8"?>
<sst xmlns="http://schemas.openxmlformats.org/spreadsheetml/2006/main" count="1406" uniqueCount="564">
  <si>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</si>
  <si>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</si>
  <si>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</si>
  <si>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</si>
  <si>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</si>
  <si>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</si>
  <si>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</si>
  <si>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</si>
  <si>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</si>
  <si>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</si>
  <si>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</si>
  <si>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</si>
  <si>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</si>
  <si>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</si>
  <si>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</si>
  <si>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</si>
  <si>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</si>
  <si>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</si>
  <si>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</si>
  <si>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</si>
  <si>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</si>
  <si>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</si>
  <si>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</si>
  <si>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</si>
  <si>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</si>
  <si>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</si>
  <si>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</si>
  <si>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</si>
  <si>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</si>
  <si>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</si>
  <si>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</si>
  <si>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</si>
  <si>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</si>
  <si>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</si>
  <si>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</si>
  <si>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</si>
  <si>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</si>
  <si>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</si>
  <si>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</si>
  <si>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</si>
  <si>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Two Year History</t>
  </si>
  <si>
    <t>($ millions)</t>
  </si>
  <si>
    <t>From:</t>
  </si>
  <si>
    <t>To:</t>
  </si>
  <si>
    <t>Capital Stock/Franchise</t>
  </si>
  <si>
    <t>Gross Receipts Tax</t>
  </si>
  <si>
    <t>Alternative Fuels Incentive Grant Fund</t>
  </si>
  <si>
    <t>Public Transportation Assistance Fund</t>
  </si>
  <si>
    <t>Sales &amp; Use Tax</t>
  </si>
  <si>
    <t>NA</t>
  </si>
  <si>
    <t>Cigarette</t>
  </si>
  <si>
    <t>Children's Health Fund</t>
  </si>
  <si>
    <t>Agricultural Conservation Easement Purchase Fund</t>
  </si>
  <si>
    <t>Realty Transfer Tax</t>
  </si>
  <si>
    <t>Keystone Recreation, Parks &amp; Conservation Fund</t>
  </si>
  <si>
    <t>Fiscal Year</t>
  </si>
  <si>
    <t>Corporate Net Income</t>
  </si>
  <si>
    <t>History of Corporation Tax Rates</t>
  </si>
  <si>
    <t>1991 - 1993</t>
  </si>
  <si>
    <t>1988 - 1990</t>
  </si>
  <si>
    <t>1992 - 1997</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</si>
  <si>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</si>
  <si>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</si>
  <si>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</si>
  <si>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</si>
  <si>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</si>
  <si>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</si>
  <si>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</si>
  <si>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</si>
  <si>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</si>
  <si>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</si>
  <si>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</si>
  <si>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</si>
  <si>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</si>
  <si>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</si>
  <si>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</si>
  <si>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</si>
  <si>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</si>
  <si>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</si>
  <si>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</si>
  <si>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</si>
  <si>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</si>
  <si>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</si>
  <si>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</si>
  <si>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</si>
  <si>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</si>
  <si>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</si>
  <si>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</si>
  <si>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</si>
  <si>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</si>
  <si>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</si>
  <si>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</si>
  <si>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</si>
  <si>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</si>
  <si>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</si>
  <si>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</si>
  <si>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</si>
  <si>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</si>
  <si>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</si>
  <si>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</si>
  <si>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</si>
  <si>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</si>
  <si>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</si>
  <si>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</si>
  <si>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</si>
  <si>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</si>
  <si>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</si>
  <si>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</si>
  <si>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</si>
  <si>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</si>
  <si>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</si>
  <si>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</si>
  <si>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</si>
  <si>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</si>
  <si>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</si>
  <si>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</si>
  <si>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</si>
  <si>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</si>
  <si>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</si>
  <si>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</si>
  <si>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</si>
  <si>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</si>
  <si>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</si>
  <si>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</si>
  <si>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</si>
  <si>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</si>
  <si>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</si>
  <si>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</si>
  <si>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</si>
  <si>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</si>
  <si>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</si>
  <si>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</si>
  <si>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</si>
  <si>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</si>
  <si>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</si>
  <si>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</si>
  <si>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</si>
  <si>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</si>
  <si>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</si>
  <si>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</si>
  <si>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</si>
  <si>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</si>
  <si>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</si>
  <si>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</si>
  <si>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</si>
  <si>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</si>
  <si>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</si>
  <si>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</si>
  <si>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</si>
  <si>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</si>
  <si>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</si>
  <si>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</si>
  <si>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</si>
  <si>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</si>
  <si>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</si>
  <si>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</si>
  <si>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</si>
  <si>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</si>
  <si>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</si>
  <si>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</si>
  <si>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</si>
  <si>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</si>
  <si>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</si>
  <si>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</si>
  <si>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</si>
  <si>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</si>
  <si>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</si>
  <si>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</si>
  <si>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</si>
  <si>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</si>
  <si>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</si>
  <si>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</si>
  <si>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</si>
  <si>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</si>
  <si>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</si>
  <si>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</si>
  <si>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</si>
  <si>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</si>
  <si>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</si>
  <si>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</si>
  <si>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</si>
  <si>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</si>
  <si>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</si>
  <si>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</si>
  <si>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</si>
  <si>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</si>
  <si>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</si>
  <si>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Sales &amp; Use Tax Transfer</t>
  </si>
  <si>
    <t>Leases, Rentals &amp; Tire Fees</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</si>
  <si>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</si>
  <si>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</si>
  <si>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</si>
  <si>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</si>
  <si>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</si>
  <si>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</si>
  <si>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</si>
  <si>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</si>
  <si>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</si>
  <si>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</si>
  <si>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</si>
  <si>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</si>
  <si>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</si>
  <si>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</si>
  <si>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</si>
  <si>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</si>
  <si>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</si>
  <si>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</si>
  <si>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</si>
  <si>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</si>
  <si>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</si>
  <si>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</si>
  <si>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</si>
  <si>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</si>
  <si>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</si>
  <si>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</si>
  <si>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</si>
  <si>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</si>
  <si>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</si>
  <si>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</si>
  <si>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</si>
  <si>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</si>
  <si>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</si>
  <si>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</si>
  <si>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</si>
  <si>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</si>
  <si>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</si>
  <si>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</si>
  <si>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</si>
  <si>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</si>
  <si>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</si>
  <si>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Instant</t>
  </si>
  <si>
    <t>Cash 5</t>
  </si>
  <si>
    <t>Ending 6/30</t>
  </si>
  <si>
    <t xml:space="preserve">Public </t>
  </si>
  <si>
    <t>Aging</t>
  </si>
  <si>
    <t>PTRR</t>
  </si>
  <si>
    <t>Transit</t>
  </si>
  <si>
    <t>Programs</t>
  </si>
  <si>
    <t>PACE</t>
  </si>
  <si>
    <t>Benefits</t>
  </si>
  <si>
    <t>Out of State</t>
  </si>
  <si>
    <t>Three Year History</t>
  </si>
  <si>
    <t>Hazardous Sites Cleanup Fund</t>
  </si>
  <si>
    <t>Hazardous Sites</t>
  </si>
  <si>
    <t>0.25 mill</t>
  </si>
  <si>
    <t>0.50 mill</t>
  </si>
  <si>
    <t>NET</t>
  </si>
  <si>
    <t>Out-Of-State</t>
  </si>
  <si>
    <t>Pennsylvania</t>
  </si>
  <si>
    <t>1995 - present</t>
  </si>
  <si>
    <t>Estimated</t>
  </si>
  <si>
    <t>Final</t>
  </si>
  <si>
    <t>General</t>
  </si>
  <si>
    <t>Corporation Tax Breakdown - By Type of Payment</t>
  </si>
  <si>
    <t xml:space="preserve">  9.99%</t>
  </si>
  <si>
    <t xml:space="preserve">       Capital Stock/Franchise</t>
  </si>
  <si>
    <t xml:space="preserve">  8.50%</t>
  </si>
  <si>
    <t xml:space="preserve">   </t>
  </si>
  <si>
    <t>$201-300</t>
  </si>
  <si>
    <t>$1-200</t>
  </si>
  <si>
    <t>- 2 -</t>
  </si>
  <si>
    <t>- 3 -</t>
  </si>
  <si>
    <t>- 4 -</t>
  </si>
  <si>
    <t>- 5 -</t>
  </si>
  <si>
    <t>4481-4483</t>
  </si>
  <si>
    <t>8112-8114</t>
  </si>
  <si>
    <t xml:space="preserve"> - 22 -</t>
  </si>
  <si>
    <t xml:space="preserve"> - 23 -</t>
  </si>
  <si>
    <t xml:space="preserve"> - 24 -</t>
  </si>
  <si>
    <t>Cleanup</t>
  </si>
  <si>
    <t xml:space="preserve">    Licenses and Fees</t>
  </si>
  <si>
    <t xml:space="preserve">    F. P. &amp; I. Other</t>
  </si>
  <si>
    <t xml:space="preserve">    F. P. &amp; I. On Taxes</t>
  </si>
  <si>
    <r>
      <t xml:space="preserve">1 </t>
    </r>
    <r>
      <rPr>
        <i/>
        <sz val="11"/>
        <rFont val="Times New Roman"/>
        <family val="1"/>
      </rPr>
      <t>Detail may not add to total due to rounding.</t>
    </r>
  </si>
  <si>
    <t>Liability Range</t>
  </si>
  <si>
    <t xml:space="preserve"> LCB</t>
  </si>
  <si>
    <t>Taxable Income by County</t>
  </si>
  <si>
    <r>
      <t xml:space="preserve">  </t>
    </r>
    <r>
      <rPr>
        <b/>
        <u/>
        <sz val="12"/>
        <rFont val="Times New Roman"/>
        <family val="1"/>
      </rPr>
      <t>Selective Business Total</t>
    </r>
  </si>
  <si>
    <r>
      <t xml:space="preserve">  </t>
    </r>
    <r>
      <rPr>
        <b/>
        <u/>
        <sz val="12"/>
        <rFont val="Times New Roman"/>
        <family val="1"/>
      </rPr>
      <t>Sales and Use Total</t>
    </r>
  </si>
  <si>
    <r>
      <t xml:space="preserve">  </t>
    </r>
    <r>
      <rPr>
        <b/>
        <u/>
        <sz val="12"/>
        <rFont val="Times New Roman"/>
        <family val="1"/>
      </rPr>
      <t>Personal Income Total</t>
    </r>
  </si>
  <si>
    <r>
      <t xml:space="preserve">  </t>
    </r>
    <r>
      <rPr>
        <b/>
        <u/>
        <sz val="12"/>
        <rFont val="Times New Roman"/>
        <family val="1"/>
      </rPr>
      <t>Fines, Pen &amp; Int - Total</t>
    </r>
  </si>
  <si>
    <t>Suspended</t>
  </si>
  <si>
    <t>MCRT/IFTA</t>
  </si>
  <si>
    <t>Selected Transfers from the General Fund</t>
  </si>
  <si>
    <t>Total--Transfers from General Fund</t>
  </si>
  <si>
    <t xml:space="preserve">  Veh. Code Fines Clearing</t>
  </si>
  <si>
    <t>Ten Year Revenues as Percent of General Fund Total - For Fiscal Year Ending June 30</t>
  </si>
  <si>
    <t>Ten Year Revenues as Percent of Motor License Fund Total - For Fiscal Year Ending June 30</t>
  </si>
  <si>
    <t>Powerplay</t>
  </si>
  <si>
    <t>$0</t>
  </si>
  <si>
    <t>-</t>
  </si>
  <si>
    <t>Lucky for Life - Lotto</t>
  </si>
  <si>
    <t>Lucky for Life - Instant</t>
  </si>
  <si>
    <r>
      <t xml:space="preserve">  </t>
    </r>
    <r>
      <rPr>
        <b/>
        <u/>
        <sz val="12"/>
        <rFont val="Times New Roman"/>
        <family val="1"/>
      </rPr>
      <t>Selective Business - Total</t>
    </r>
  </si>
  <si>
    <r>
      <t xml:space="preserve">  </t>
    </r>
    <r>
      <rPr>
        <b/>
        <u/>
        <sz val="12"/>
        <rFont val="Times New Roman"/>
        <family val="1"/>
      </rPr>
      <t>Sales and Use - Total</t>
    </r>
  </si>
  <si>
    <r>
      <t xml:space="preserve">  </t>
    </r>
    <r>
      <rPr>
        <b/>
        <u/>
        <sz val="12"/>
        <rFont val="Times New Roman"/>
        <family val="1"/>
      </rPr>
      <t>Personal Income - Total</t>
    </r>
  </si>
  <si>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</si>
  <si>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</si>
  <si>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sz val="14"/>
        <rFont val="Times New Roman"/>
        <family val="1"/>
      </rPr>
      <t xml:space="preserve">Total </t>
    </r>
    <r>
      <rPr>
        <vertAlign val="superscript"/>
        <sz val="14"/>
        <rFont val="Times New Roman"/>
        <family val="1"/>
      </rPr>
      <t>1</t>
    </r>
  </si>
  <si>
    <r>
      <t xml:space="preserve">Corporate Net Income Tax Liability Distribution </t>
    </r>
    <r>
      <rPr>
        <vertAlign val="superscript"/>
        <sz val="12"/>
        <rFont val="Times New Roman"/>
        <family val="1"/>
      </rPr>
      <t>1</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</si>
  <si>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</si>
  <si>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</si>
  <si>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Ten Year Motor License Fund Growth Rates - For Fiscal Year Ending June 30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</si>
  <si>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</si>
  <si>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</si>
  <si>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</si>
  <si>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 xml:space="preserve">Total </t>
    </r>
    <r>
      <rPr>
        <vertAlign val="superscript"/>
        <sz val="12"/>
        <rFont val="Times New Roman"/>
        <family val="1"/>
      </rPr>
      <t xml:space="preserve">2 </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</si>
  <si>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</si>
  <si>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</si>
  <si>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</si>
  <si>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</si>
  <si>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</si>
  <si>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</si>
  <si>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</si>
  <si>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</si>
  <si>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</si>
  <si>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</si>
  <si>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</si>
  <si>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</si>
  <si>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</si>
  <si>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</si>
  <si>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</si>
  <si>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</si>
  <si>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</si>
  <si>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</si>
  <si>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</si>
  <si>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</si>
  <si>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</si>
  <si>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</si>
  <si>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</si>
  <si>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</si>
  <si>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</si>
  <si>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</si>
  <si>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</si>
  <si>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</si>
  <si>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</si>
  <si>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</si>
  <si>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</si>
  <si>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</si>
  <si>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</si>
  <si>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</si>
  <si>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</si>
  <si>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</si>
  <si>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</si>
  <si>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</si>
  <si>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</si>
  <si>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</si>
  <si>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</si>
  <si>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</si>
  <si>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</si>
  <si>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</si>
  <si>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</si>
  <si>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</si>
  <si>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</si>
  <si>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</si>
  <si>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</si>
  <si>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</si>
  <si>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</si>
  <si>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</si>
  <si>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</si>
  <si>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</si>
  <si>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</si>
  <si>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</si>
  <si>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</si>
  <si>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</si>
  <si>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</si>
  <si>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</si>
  <si>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</si>
  <si>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</si>
  <si>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</si>
  <si>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</si>
  <si>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</si>
  <si>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</si>
  <si>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</si>
  <si>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</si>
  <si>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</si>
  <si>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</si>
  <si>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</si>
  <si>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</si>
  <si>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</si>
  <si>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</si>
  <si>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</si>
  <si>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</si>
  <si>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</si>
  <si>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</si>
  <si>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</si>
  <si>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</si>
  <si>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</si>
  <si>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</si>
  <si>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</si>
  <si>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</si>
  <si>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</si>
  <si>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</si>
  <si>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</si>
  <si>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</si>
  <si>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</si>
  <si>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</si>
  <si>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</si>
  <si>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</si>
  <si>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</si>
  <si>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</si>
  <si>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t xml:space="preserve"> - 25 -</t>
  </si>
  <si>
    <r>
      <t xml:space="preserve">Philadelphia </t>
    </r>
    <r>
      <rPr>
        <vertAlign val="superscript"/>
        <sz val="12"/>
        <rFont val="Times New Roman"/>
        <family val="1"/>
      </rPr>
      <t>2</t>
    </r>
  </si>
  <si>
    <r>
      <t xml:space="preserve">Allegheny </t>
    </r>
    <r>
      <rPr>
        <vertAlign val="superscript"/>
        <sz val="12"/>
        <rFont val="Times New Roman"/>
        <family val="1"/>
      </rPr>
      <t>2</t>
    </r>
  </si>
  <si>
    <r>
      <t xml:space="preserve">Lehigh </t>
    </r>
    <r>
      <rPr>
        <vertAlign val="superscript"/>
        <sz val="12"/>
        <rFont val="Times New Roman"/>
        <family val="1"/>
      </rPr>
      <t>3</t>
    </r>
  </si>
  <si>
    <t xml:space="preserve">Ten Year Gross Lottery Sales - Fiscal Year Ending June 30 </t>
  </si>
  <si>
    <t>By Type of Game</t>
  </si>
  <si>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</si>
  <si>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</si>
  <si>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</si>
  <si>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</si>
  <si>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</si>
  <si>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</si>
  <si>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</si>
  <si>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</si>
  <si>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</si>
  <si>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</si>
  <si>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</si>
  <si>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</si>
  <si>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</si>
  <si>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</si>
  <si>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</si>
  <si>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</si>
  <si>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</si>
  <si>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</si>
  <si>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t>N/A</t>
  </si>
  <si>
    <t>Treasure Hunt</t>
  </si>
  <si>
    <t>Medicare</t>
  </si>
  <si>
    <t>Assistance</t>
  </si>
  <si>
    <t xml:space="preserve">0 </t>
  </si>
  <si>
    <t xml:space="preserve">  PA Turnpike Commission</t>
  </si>
  <si>
    <t>$ 40 million</t>
  </si>
  <si>
    <t>Public Transportation Assistance Fund &amp;</t>
  </si>
  <si>
    <t>Public Transportation Assistance Fund (PTAF)</t>
  </si>
  <si>
    <t>Public Transportation Trust Fund (PTTF)</t>
  </si>
  <si>
    <t>Growth in Total Selected Receipts</t>
  </si>
  <si>
    <t xml:space="preserve">   Sales &amp; Use Tax Transfer</t>
  </si>
  <si>
    <t xml:space="preserve">   Leases, Rentals &amp; Tire Fees</t>
  </si>
  <si>
    <t xml:space="preserve">   Total</t>
  </si>
  <si>
    <t xml:space="preserve">    Annual</t>
  </si>
  <si>
    <t xml:space="preserve">    Quarterly</t>
  </si>
  <si>
    <r>
      <t xml:space="preserve">  </t>
    </r>
    <r>
      <rPr>
        <b/>
        <u/>
        <sz val="12"/>
        <rFont val="Times New Roman"/>
        <family val="1"/>
      </rPr>
      <t>Lic, Fees &amp; Misc</t>
    </r>
  </si>
  <si>
    <t xml:space="preserve">      Treasury</t>
  </si>
  <si>
    <t xml:space="preserve">      Escheats</t>
  </si>
  <si>
    <t xml:space="preserve">      Other Miscellaneous</t>
  </si>
  <si>
    <r>
      <t>Public Transportation Trust Fund</t>
    </r>
    <r>
      <rPr>
        <vertAlign val="superscript"/>
        <sz val="12"/>
        <rFont val="Times New Roman"/>
        <family val="1"/>
      </rPr>
      <t xml:space="preserve"> </t>
    </r>
  </si>
  <si>
    <t xml:space="preserve"> Median Taxable Income per Return (Includes Joint Returns)</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</si>
  <si>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</si>
  <si>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</si>
  <si>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</si>
  <si>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</si>
  <si>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</si>
  <si>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t>Megamillions</t>
  </si>
  <si>
    <t>Megaplier</t>
  </si>
  <si>
    <r>
      <t xml:space="preserve">1991 </t>
    </r>
    <r>
      <rPr>
        <vertAlign val="superscript"/>
        <sz val="14"/>
        <rFont val="Times New Roman"/>
        <family val="1"/>
      </rPr>
      <t>1</t>
    </r>
  </si>
  <si>
    <t>1998</t>
  </si>
  <si>
    <t>1999</t>
  </si>
  <si>
    <t>2000</t>
  </si>
  <si>
    <t>2001</t>
  </si>
  <si>
    <t>2004</t>
  </si>
  <si>
    <t>2005</t>
  </si>
  <si>
    <t>2006</t>
  </si>
  <si>
    <t>2007</t>
  </si>
  <si>
    <t xml:space="preserve">  Table Games</t>
  </si>
  <si>
    <r>
      <t xml:space="preserve">1  </t>
    </r>
    <r>
      <rPr>
        <i/>
        <sz val="9"/>
        <rFont val="Times New Roman"/>
        <family val="1"/>
      </rPr>
      <t>Refund numbers reflect amounts recorded by the Department of Revenue in the executive authorization of refunds.</t>
    </r>
  </si>
  <si>
    <r>
      <t xml:space="preserve">2  </t>
    </r>
    <r>
      <rPr>
        <i/>
        <sz val="9"/>
        <rFont val="Times New Roman"/>
        <family val="1"/>
      </rPr>
      <t>Includes refunds for truck refrigeration units.</t>
    </r>
  </si>
  <si>
    <r>
      <t xml:space="preserve">1  </t>
    </r>
    <r>
      <rPr>
        <i/>
        <sz val="9"/>
        <rFont val="Times New Roman"/>
        <family val="1"/>
      </rPr>
      <t>Refer to the Tax Compendium for legislation affecting the Public Transportation Assistance Fund and the Public Transportation Trust Fund.</t>
    </r>
  </si>
  <si>
    <r>
      <t xml:space="preserve">2  </t>
    </r>
    <r>
      <rPr>
        <i/>
        <sz val="9"/>
        <rFont val="Times New Roman"/>
        <family val="1"/>
      </rPr>
      <t>Details may not add to totals due to rounding.</t>
    </r>
  </si>
  <si>
    <r>
      <t xml:space="preserve">1  </t>
    </r>
    <r>
      <rPr>
        <i/>
        <sz val="12"/>
        <rFont val="Times New Roman"/>
        <family val="1"/>
      </rPr>
      <t>Unusual growth rates may result from changes in the tax rate and/or base.  Please refer to the Tax Compendium for statutory changes.</t>
    </r>
  </si>
  <si>
    <r>
      <t xml:space="preserve">1  </t>
    </r>
    <r>
      <rPr>
        <i/>
        <sz val="11"/>
        <rFont val="Times New Roman"/>
        <family val="1"/>
      </rPr>
      <t>0.25 mill dedicated to the Lottery Fund.</t>
    </r>
  </si>
  <si>
    <r>
      <t xml:space="preserve">2  </t>
    </r>
    <r>
      <rPr>
        <i/>
        <sz val="11"/>
        <rFont val="Times New Roman"/>
        <family val="1"/>
      </rPr>
      <t>Beginning in fiscal year 2002-03, the transfer to the Hazardous Sites Cleanup Fund is suspended until the expected ending balance in the fund  is less than $5 million.</t>
    </r>
  </si>
  <si>
    <r>
      <t xml:space="preserve">1  </t>
    </r>
    <r>
      <rPr>
        <i/>
        <sz val="10"/>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</si>
  <si>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t xml:space="preserve">-  </t>
  </si>
  <si>
    <t>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</si>
  <si>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C Corporations include limited liability companies that elect to be taxed as a C Corporation for federal income tax purposes as well as S Corporations with taxable built-in gains.</t>
  </si>
  <si>
    <t>2011-12</t>
  </si>
  <si>
    <r>
      <t xml:space="preserve">Domestic Casualty </t>
    </r>
    <r>
      <rPr>
        <vertAlign val="superscript"/>
        <sz val="14"/>
        <rFont val="Times New Roman"/>
        <family val="1"/>
      </rPr>
      <t>2</t>
    </r>
  </si>
  <si>
    <r>
      <t xml:space="preserve">Domestic Fire </t>
    </r>
    <r>
      <rPr>
        <vertAlign val="superscript"/>
        <sz val="14"/>
        <rFont val="Times New Roman"/>
        <family val="1"/>
      </rPr>
      <t>3</t>
    </r>
  </si>
  <si>
    <r>
      <t xml:space="preserve">2002 - 2003 </t>
    </r>
    <r>
      <rPr>
        <vertAlign val="superscript"/>
        <sz val="14"/>
        <rFont val="Times New Roman"/>
        <family val="1"/>
      </rPr>
      <t>2</t>
    </r>
  </si>
  <si>
    <r>
      <t xml:space="preserve">2008 - 2011 </t>
    </r>
    <r>
      <rPr>
        <vertAlign val="superscript"/>
        <sz val="14"/>
        <rFont val="Times New Roman"/>
        <family val="1"/>
      </rPr>
      <t>3</t>
    </r>
  </si>
  <si>
    <t>2012-13</t>
  </si>
  <si>
    <t>Total Selected Receipts</t>
  </si>
  <si>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</si>
  <si>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2 </t>
    </r>
    <r>
      <rPr>
        <i/>
        <sz val="10"/>
        <rFont val="Times New Roman"/>
        <family val="1"/>
      </rPr>
      <t>The unclassified category includes out of state and unidentified Inheritance and Estate Tax collections.</t>
    </r>
  </si>
  <si>
    <t>Mix &amp; Match</t>
  </si>
  <si>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</si>
  <si>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2012 NAICS definitions and are not comparable to previous reports based on the 2007,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</si>
  <si>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t xml:space="preserve">Accomodation </t>
  </si>
  <si>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</si>
  <si>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</si>
  <si>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9"/>
        <rFont val="Times New Roman"/>
        <family val="1"/>
      </rPr>
      <t xml:space="preserve">The number of returns does not include returns reporting $0 taxable income.  </t>
    </r>
  </si>
  <si>
    <r>
      <t>2</t>
    </r>
    <r>
      <rPr>
        <i/>
        <sz val="9"/>
        <rFont val="Times New Roman"/>
        <family val="1"/>
      </rPr>
      <t>Details may not add to totals due to rounding.</t>
    </r>
  </si>
  <si>
    <r>
      <t>3</t>
    </r>
    <r>
      <rPr>
        <i/>
        <sz val="9"/>
        <rFont val="Times New Roman"/>
        <family val="1"/>
      </rPr>
      <t>Includes a representative share of the city of Bethlehem.</t>
    </r>
  </si>
  <si>
    <t>Tax Year 2011</t>
  </si>
  <si>
    <r>
      <t>Capital Stock and Franchise Tax Liability Distribution</t>
    </r>
    <r>
      <rPr>
        <sz val="14"/>
        <rFont val="Times New Roman"/>
        <family val="1"/>
      </rPr>
      <t xml:space="preserve"> </t>
    </r>
    <r>
      <rPr>
        <vertAlign val="superscript"/>
        <sz val="14"/>
        <rFont val="Times New Roman"/>
        <family val="1"/>
      </rPr>
      <t>2</t>
    </r>
  </si>
  <si>
    <r>
      <t>Ten Year General Fund Cash Growth Rates - For Fiscal Year Ending June 30</t>
    </r>
    <r>
      <rPr>
        <sz val="16"/>
        <rFont val="Times New Roman"/>
        <family val="1"/>
      </rPr>
      <t xml:space="preserve"> </t>
    </r>
    <r>
      <rPr>
        <vertAlign val="superscript"/>
        <sz val="16"/>
        <rFont val="Times New Roman"/>
        <family val="1"/>
      </rPr>
      <t>1</t>
    </r>
  </si>
  <si>
    <r>
      <t>Public Transportation Trust Fund - Selected Receipts</t>
    </r>
    <r>
      <rPr>
        <vertAlign val="superscript"/>
        <sz val="14"/>
        <rFont val="Times New Roman"/>
        <family val="1"/>
      </rPr>
      <t xml:space="preserve"> 1</t>
    </r>
  </si>
  <si>
    <r>
      <t>2015</t>
    </r>
    <r>
      <rPr>
        <vertAlign val="superscript"/>
        <sz val="14"/>
        <rFont val="Times New Roman"/>
        <family val="1"/>
      </rPr>
      <t xml:space="preserve"> 4</t>
    </r>
  </si>
  <si>
    <r>
      <t>Sales Tax Remittances By North American Industry Classification System</t>
    </r>
    <r>
      <rPr>
        <vertAlign val="superscript"/>
        <sz val="10"/>
        <rFont val="Times New Roman"/>
        <family val="1"/>
      </rPr>
      <t xml:space="preserve"> 1</t>
    </r>
  </si>
  <si>
    <t>2013-14</t>
  </si>
  <si>
    <t>TAX</t>
  </si>
  <si>
    <r>
      <t>Tax</t>
    </r>
    <r>
      <rPr>
        <b/>
        <sz val="12"/>
        <rFont val="Times New Roman"/>
        <family val="1"/>
      </rPr>
      <t xml:space="preserve"> </t>
    </r>
  </si>
  <si>
    <t xml:space="preserve">$100,000 - 149,999 </t>
  </si>
  <si>
    <t xml:space="preserve">$150,000 - 249,000 </t>
  </si>
  <si>
    <t xml:space="preserve">$250,000 or MORE </t>
  </si>
  <si>
    <t xml:space="preserve">  Act 89 OCFT - Fuels</t>
  </si>
  <si>
    <t xml:space="preserve">  Act 89 OCFT - Liquid Fuels</t>
  </si>
  <si>
    <r>
      <t xml:space="preserve">1  </t>
    </r>
    <r>
      <rPr>
        <i/>
        <sz val="10"/>
        <rFont val="Times New Roman"/>
        <family val="1"/>
      </rPr>
      <t>Unusual growth rates may result from changes in the tax rate and/or base.  Please refer to the Tax Compendium for statutory changes.  "NA" denotes that the growth rate cannot be calculated due to a zero in the calculation.  "-" denotes that the revenue source was not in existence.</t>
    </r>
  </si>
  <si>
    <t>Prizes</t>
  </si>
  <si>
    <t>Agriculture, Forestry, Fishing and Hunting</t>
  </si>
  <si>
    <t>Adminstrative and Support, Waste Management and Remediation Services</t>
  </si>
  <si>
    <r>
      <t xml:space="preserve">3  </t>
    </r>
    <r>
      <rPr>
        <i/>
        <sz val="11"/>
        <rFont val="Times New Roman"/>
        <family val="1"/>
      </rPr>
      <t>Beginning in fiscal year 2008-09, the transfer to the HSCF is $40 million.  If Capital Stock/Franchise Tax collections are less than $40 million, then all monies are transferred to HSCF.</t>
    </r>
  </si>
  <si>
    <t>Tax Year 2012</t>
  </si>
  <si>
    <t>Rate in Mills</t>
  </si>
  <si>
    <t>2014-15</t>
  </si>
  <si>
    <r>
      <t xml:space="preserve">Miscellaneous </t>
    </r>
    <r>
      <rPr>
        <vertAlign val="superscript"/>
        <sz val="12"/>
        <rFont val="Times New Roman"/>
        <family val="1"/>
      </rPr>
      <t>1</t>
    </r>
  </si>
  <si>
    <r>
      <t xml:space="preserve">1  </t>
    </r>
    <r>
      <rPr>
        <i/>
        <sz val="9"/>
        <rFont val="Times New Roman"/>
        <family val="1"/>
      </rPr>
      <t xml:space="preserve">Miscellaneous includes collection of delinquent Inheritance Tax, Realty Transfer Tax, and miscellaneous collections. </t>
    </r>
  </si>
  <si>
    <r>
      <t xml:space="preserve">Insurance Premium Taxes - By Source of Tax </t>
    </r>
    <r>
      <rPr>
        <vertAlign val="superscript"/>
        <sz val="14"/>
        <rFont val="Times New Roman"/>
        <family val="1"/>
      </rPr>
      <t>1, 2</t>
    </r>
  </si>
  <si>
    <r>
      <rPr>
        <i/>
        <vertAlign val="superscript"/>
        <sz val="12"/>
        <rFont val="Times New Roman"/>
        <family val="1"/>
      </rPr>
      <t>1</t>
    </r>
    <r>
      <rPr>
        <i/>
        <sz val="12"/>
        <rFont val="Times New Roman"/>
        <family val="1"/>
      </rPr>
      <t xml:space="preserve">The amounts reported above are allocated to an insurance type based on how an insurance company is registered with the Pennsylvania Insurance Department. To the extent that some companies register as one type of insurer but are licensed by the Insurance Department to sell multiple types of insurance, the amounts may include taxes on other insurance types. </t>
    </r>
  </si>
  <si>
    <r>
      <rPr>
        <i/>
        <vertAlign val="superscript"/>
        <sz val="12"/>
        <rFont val="Times New Roman"/>
        <family val="1"/>
      </rPr>
      <t>2</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</si>
  <si>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r>
      <rPr>
        <i/>
        <vertAlign val="superscript"/>
        <sz val="12"/>
        <rFont val="Times New Roman"/>
        <family val="1"/>
      </rPr>
      <t>4</t>
    </r>
    <r>
      <rPr>
        <i/>
        <sz val="12"/>
        <rFont val="Times New Roman"/>
        <family val="1"/>
      </rPr>
      <t xml:space="preserve"> Beginning in fiscal year 2000-01, the Domestic Fire revenue code is reduced by the transfer of PIGA credits to the Fire Insurance Tax Fund. </t>
    </r>
  </si>
  <si>
    <r>
      <rPr>
        <i/>
        <vertAlign val="superscript"/>
        <sz val="12"/>
        <rFont val="Times New Roman"/>
        <family val="1"/>
      </rPr>
      <t>3</t>
    </r>
    <r>
      <rPr>
        <i/>
        <sz val="12"/>
        <rFont val="Times New Roman"/>
        <family val="1"/>
      </rPr>
      <t xml:space="preserve"> Beginning in fiscal year 2000-01, the Domestic Casualty revenue code is reduced by the transfer of Pennsylvania Property and Casualty Insurance Guaranty Association (PIGA) credits to the Municipal Pension Aid Fund. </t>
    </r>
  </si>
  <si>
    <r>
      <t xml:space="preserve">Pick 3 </t>
    </r>
    <r>
      <rPr>
        <vertAlign val="superscript"/>
        <sz val="11"/>
        <rFont val="Times New Roman"/>
        <family val="1"/>
      </rPr>
      <t>1</t>
    </r>
  </si>
  <si>
    <r>
      <t xml:space="preserve">Pick 4 </t>
    </r>
    <r>
      <rPr>
        <vertAlign val="superscript"/>
        <sz val="11"/>
        <rFont val="Times New Roman"/>
        <family val="1"/>
      </rPr>
      <t>1</t>
    </r>
    <r>
      <rPr>
        <sz val="10"/>
        <color theme="1"/>
        <rFont val="Arial"/>
        <family val="2"/>
      </rPr>
      <t/>
    </r>
  </si>
  <si>
    <r>
      <t>Powerball</t>
    </r>
    <r>
      <rPr>
        <vertAlign val="superscript"/>
        <sz val="11"/>
        <rFont val="Times New Roman"/>
        <family val="1"/>
      </rPr>
      <t xml:space="preserve"> 2</t>
    </r>
  </si>
  <si>
    <r>
      <t>Match 6</t>
    </r>
    <r>
      <rPr>
        <vertAlign val="superscript"/>
        <sz val="11"/>
        <rFont val="Times New Roman"/>
        <family val="1"/>
      </rPr>
      <t xml:space="preserve"> 3</t>
    </r>
  </si>
  <si>
    <r>
      <t xml:space="preserve">Super 7 </t>
    </r>
    <r>
      <rPr>
        <vertAlign val="superscript"/>
        <sz val="11"/>
        <rFont val="Times New Roman"/>
        <family val="1"/>
      </rPr>
      <t>4</t>
    </r>
  </si>
  <si>
    <r>
      <t xml:space="preserve">Pick 5 </t>
    </r>
    <r>
      <rPr>
        <vertAlign val="superscript"/>
        <sz val="11"/>
        <rFont val="Times New Roman"/>
        <family val="1"/>
      </rPr>
      <t>1</t>
    </r>
    <r>
      <rPr>
        <sz val="10"/>
        <color theme="1"/>
        <rFont val="Arial"/>
        <family val="2"/>
      </rPr>
      <t/>
    </r>
  </si>
  <si>
    <r>
      <t xml:space="preserve">Monopoly Millionaire </t>
    </r>
    <r>
      <rPr>
        <vertAlign val="superscript"/>
        <sz val="11"/>
        <rFont val="Times New Roman"/>
        <family val="1"/>
      </rPr>
      <t>5</t>
    </r>
  </si>
  <si>
    <r>
      <t xml:space="preserve">Pick 2, Instamatch,                                 Cash 4 Life </t>
    </r>
    <r>
      <rPr>
        <vertAlign val="superscript"/>
        <sz val="11"/>
        <rFont val="Times New Roman"/>
        <family val="1"/>
      </rPr>
      <t>5</t>
    </r>
  </si>
  <si>
    <r>
      <t>1</t>
    </r>
    <r>
      <rPr>
        <i/>
        <sz val="11"/>
        <rFont val="Times New Roman"/>
        <family val="1"/>
      </rPr>
      <t xml:space="preserve"> In FY 2015, the Daily Number was renamed Pick 3, Big Four was renamed Pick 4, and Quinto was renamed Pick 5.</t>
    </r>
  </si>
  <si>
    <r>
      <t>3</t>
    </r>
    <r>
      <rPr>
        <i/>
        <sz val="11"/>
        <rFont val="Times New Roman"/>
        <family val="1"/>
      </rPr>
      <t xml:space="preserve"> In FY 2009, the Match 6 game was discontinued; and in FY 2010, it replaced the Mix &amp; Match game. </t>
    </r>
  </si>
  <si>
    <r>
      <rPr>
        <i/>
        <vertAlign val="superscript"/>
        <sz val="11"/>
        <rFont val="Times New Roman"/>
        <family val="1"/>
      </rPr>
      <t>4</t>
    </r>
    <r>
      <rPr>
        <i/>
        <sz val="11"/>
        <rFont val="Times New Roman"/>
        <family val="1"/>
      </rPr>
      <t xml:space="preserve"> In FY 2010, the Super 7 game was discontinued.  </t>
    </r>
  </si>
  <si>
    <t>$ 0 million</t>
  </si>
  <si>
    <t>0.00</t>
  </si>
  <si>
    <r>
      <t>1</t>
    </r>
    <r>
      <rPr>
        <i/>
        <sz val="9"/>
        <rFont val="Times New Roman"/>
        <family val="1"/>
      </rPr>
      <t>C Corporations, including limited liability companies that elect to be taxed as a C corporation for federal income tax purposes, are subject to the Corporate Net Income tax.</t>
    </r>
  </si>
  <si>
    <r>
      <t>2</t>
    </r>
    <r>
      <rPr>
        <i/>
        <sz val="9"/>
        <rFont val="Times New Roman"/>
        <family val="1"/>
      </rPr>
      <t>C corporations, S corporations, limited liability companies, and business trusts are subject to the Capital Stock and Franchise tax.</t>
    </r>
  </si>
  <si>
    <t>Notes:</t>
  </si>
  <si>
    <r>
      <t>Sales Tax Remittances By County</t>
    </r>
    <r>
      <rPr>
        <b/>
        <vertAlign val="superscript"/>
        <sz val="14"/>
        <rFont val="Times New Roman"/>
        <family val="1"/>
      </rPr>
      <t>1</t>
    </r>
  </si>
  <si>
    <t>($ in thousands)</t>
  </si>
  <si>
    <r>
      <t>Miscellaneous</t>
    </r>
    <r>
      <rPr>
        <vertAlign val="superscript"/>
        <sz val="12"/>
        <rFont val="Times New Roman"/>
        <family val="1"/>
      </rPr>
      <t>3</t>
    </r>
  </si>
  <si>
    <r>
      <t>Motor Vehicle</t>
    </r>
    <r>
      <rPr>
        <vertAlign val="superscript"/>
        <sz val="12"/>
        <rFont val="Times New Roman"/>
        <family val="1"/>
      </rPr>
      <t>4</t>
    </r>
  </si>
  <si>
    <r>
      <t>Sales Tax Remittances By North American Industry Classification System</t>
    </r>
    <r>
      <rPr>
        <b/>
        <vertAlign val="superscript"/>
        <sz val="10"/>
        <rFont val="Times New Roman"/>
        <family val="1"/>
      </rPr>
      <t>1</t>
    </r>
  </si>
  <si>
    <r>
      <t xml:space="preserve">Motor Vehicle Sales Tax Remittances by County </t>
    </r>
    <r>
      <rPr>
        <vertAlign val="superscript"/>
        <sz val="14"/>
        <rFont val="Times New Roman"/>
        <family val="1"/>
      </rPr>
      <t>1</t>
    </r>
  </si>
  <si>
    <t>2015-16</t>
  </si>
  <si>
    <t>2015-16 General Fund Revenue Collections</t>
  </si>
  <si>
    <t>2015-16 Motor License Fund Revenue Collections By Month</t>
  </si>
  <si>
    <t xml:space="preserve">Liquid Fuels </t>
  </si>
  <si>
    <t xml:space="preserve">Motor Carriers </t>
  </si>
  <si>
    <r>
      <t xml:space="preserve">4  </t>
    </r>
    <r>
      <rPr>
        <i/>
        <sz val="11"/>
        <rFont val="Times New Roman"/>
        <family val="1"/>
      </rPr>
      <t xml:space="preserve">The Capital Stock/Franchise Tax rate phase-out was slowed for tax year 2014 and 2015.  The tax has been eliminated for tax year 2016 and forward.   </t>
    </r>
  </si>
  <si>
    <t>2014 Personal Income Tax Collections</t>
  </si>
  <si>
    <t>1995 through 2014</t>
  </si>
  <si>
    <t>2014 Personal Income Tax</t>
  </si>
  <si>
    <r>
      <t>2</t>
    </r>
    <r>
      <rPr>
        <i/>
        <sz val="11"/>
        <rFont val="Times New Roman"/>
        <family val="1"/>
      </rPr>
      <t xml:space="preserve"> In FY 2012, the Powerball game was redesigned to offer bigger starting jackpots, better odds, and create more millionaire winners.  Ticket price increased to $2.   In FY 2016, the Powerball game was again redesigned to grow jackpots faster and increase the average jackpot prize won.</t>
    </r>
  </si>
  <si>
    <r>
      <rPr>
        <i/>
        <vertAlign val="superscript"/>
        <sz val="11"/>
        <rFont val="Times New Roman"/>
        <family val="1"/>
      </rPr>
      <t>5</t>
    </r>
    <r>
      <rPr>
        <i/>
        <sz val="11"/>
        <rFont val="Times New Roman"/>
        <family val="1"/>
      </rPr>
      <t xml:space="preserve"> In FY 2015, the following new games were added: Monopoly Millionaire, Pick 2, Instamatch, and Cash 4 Life.  Monopoly Millionaire was discontinued in FY 2015.</t>
    </r>
  </si>
  <si>
    <r>
      <t>2014-15</t>
    </r>
    <r>
      <rPr>
        <b/>
        <u/>
        <vertAlign val="superscript"/>
        <sz val="12"/>
        <rFont val="Times New Roman"/>
        <family val="1"/>
      </rPr>
      <t>5</t>
    </r>
  </si>
  <si>
    <t>5 Due to the change in the Department's tax system, the 2014-15 figures have been rerun to reflect the current county codes.</t>
  </si>
  <si>
    <r>
      <rPr>
        <i/>
        <vertAlign val="superscript"/>
        <sz val="10"/>
        <rFont val="Times New Roman"/>
        <family val="1"/>
      </rP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t>
    </r>
  </si>
  <si>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t>
    </r>
  </si>
  <si>
    <r>
      <rPr>
        <i/>
        <vertAlign val="superscript"/>
        <sz val="10"/>
        <rFont val="Times New Roman"/>
        <family val="1"/>
      </rPr>
      <t>3</t>
    </r>
    <r>
      <rPr>
        <i/>
        <sz val="10"/>
        <rFont val="Times New Roman"/>
        <family val="1"/>
      </rPr>
      <t xml:space="preserve"> Miscellaneous collections include out of state, unallocated and separately remitted use tax collections.</t>
    </r>
  </si>
  <si>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</si>
  <si>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t>Tax Year 2013</t>
  </si>
  <si>
    <t>Tax years 2012 and 2013 are preliminary.</t>
  </si>
  <si>
    <r>
      <rPr>
        <i/>
        <vertAlign val="superscript"/>
        <sz val="10"/>
        <rFont val="Times New Roman"/>
        <family val="1"/>
      </rPr>
      <t>5</t>
    </r>
    <r>
      <rPr>
        <i/>
        <sz val="10"/>
        <rFont val="Times New Roman"/>
        <family val="1"/>
      </rPr>
      <t xml:space="preserve"> The 2014-15 remittance figures have been revised to reflect updated address information, and will not match previously published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</si>
</sst>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43" formatCode="_(* #,##0.00_);_(* \(#,##0.00\);_(* &quot;-&quot;??_);_(@_)"/>
    <numFmt numFmtId="164" formatCode="General_)"/>
    <numFmt numFmtId="165" formatCode="0_)"/>
    <numFmt numFmtId="166" formatCode="0.0%"/>
    <numFmt numFmtId="167" formatCode="0.0"/>
    <numFmt numFmtId="168" formatCode="#,##0.0_);\(#,##0.0\)"/>
    <numFmt numFmtId="169" formatCode="_(* #,##0_);_(* \(#,##0\);_(* &quot;-&quot;??_);_(@_)"/>
    <numFmt numFmtId="170" formatCode="#,##0.0"/>
    <numFmt numFmtId="171" formatCode="0.00000%"/>
    <numFmt numFmtId="172" formatCode="0_);\(0\)"/>
    <numFmt numFmtId="173" formatCode="_(* #,##0_);_(* \(#,##0\);_(* &quot;0&quot;_);_(@_)"/>
  </numFmts>
  <fonts count="54" x14ac:knownFonts="1">
    <font>
      <sz val="10"/>
      <name val="Times New Roman"/>
    </font>
    <font>
      <sz val="10"/>
      <color theme="1"/>
      <name val="Arial"/>
      <family val="2"/>
    </font>
    <font>
      <sz val="10"/>
      <name val="Times New Roman"/>
      <family val="1"/>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sz val="10"/>
      <name val="Times New Roman"/>
      <family val="1"/>
    </font>
    <font>
      <b/>
      <u/>
      <sz val="10"/>
      <name val="Times New Roman"/>
      <family val="1"/>
    </font>
    <font>
      <sz val="14"/>
      <name val="Times New Roman"/>
      <family val="1"/>
    </font>
    <font>
      <b/>
      <u/>
      <sz val="12"/>
      <name val="Times New Roman"/>
      <family val="1"/>
    </font>
    <font>
      <sz val="8"/>
      <name val="Times New Roman"/>
      <family val="1"/>
    </font>
    <font>
      <sz val="12"/>
      <name val="Times New Roman"/>
      <family val="1"/>
    </font>
    <font>
      <u/>
      <sz val="12"/>
      <name val="Times New Roman"/>
      <family val="1"/>
    </font>
    <font>
      <i/>
      <sz val="10"/>
      <name val="Times New Roman"/>
      <family val="1"/>
    </font>
    <font>
      <sz val="8"/>
      <name val="TIMES"/>
    </font>
    <font>
      <u/>
      <sz val="10"/>
      <name val="Times New Roman"/>
      <family val="1"/>
    </font>
    <font>
      <sz val="10"/>
      <name val="Arial"/>
      <family val="2"/>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sz val="14"/>
      <name val="Times New Roman"/>
      <family val="1"/>
    </font>
    <font>
      <vertAlign val="superscript"/>
      <sz val="14"/>
      <name val="Times New Roman"/>
      <family val="1"/>
    </font>
    <font>
      <i/>
      <vertAlign val="superscript"/>
      <sz val="11"/>
      <name val="Times New Roman"/>
      <family val="1"/>
    </font>
    <font>
      <i/>
      <sz val="11"/>
      <name val="Times New Roman"/>
      <family val="1"/>
    </font>
    <font>
      <b/>
      <u/>
      <sz val="11"/>
      <name val="Times New Roman"/>
      <family val="1"/>
    </font>
    <font>
      <b/>
      <sz val="11"/>
      <name val="Times New Roman"/>
      <family val="1"/>
    </font>
    <font>
      <u/>
      <sz val="11"/>
      <name val="Times New Roman"/>
      <family val="1"/>
    </font>
    <font>
      <sz val="15"/>
      <name val="Times New Roman"/>
      <family val="1"/>
    </font>
    <font>
      <sz val="17"/>
      <name val="Times New Roman"/>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sz val="14"/>
      <name val="Times New Roman"/>
      <family val="1"/>
    </font>
    <font>
      <b/>
      <u/>
      <sz val="12"/>
      <color indexed="10"/>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sz val="12"/>
      <name val="Times New Roman"/>
      <family val="1"/>
    </font>
    <font>
      <sz val="8"/>
      <name val="Times New Roman"/>
      <family val="1"/>
    </font>
    <font>
      <b/>
      <sz val="12"/>
      <color indexed="10"/>
      <name val="Times New Roman"/>
      <family val="1"/>
    </font>
    <font>
      <i/>
      <sz val="11"/>
      <color indexed="10"/>
      <name val="Times New Roman"/>
      <family val="1"/>
    </font>
    <font>
      <b/>
      <vertAlign val="superscript"/>
      <sz val="14"/>
      <name val="Times New Roman"/>
      <family val="1"/>
    </font>
    <font>
      <sz val="10"/>
      <name val="Courier New"/>
      <family val="3"/>
    </font>
    <font>
      <b/>
      <u val="double"/>
      <sz val="10"/>
      <name val="Times New Roman"/>
      <family val="1"/>
    </font>
    <font>
      <sz val="10"/>
      <color rgb="FFFF0000"/>
      <name val="Times New Roman"/>
      <family val="1"/>
    </font>
    <font>
      <sz val="12"/>
      <name val="Arial"/>
      <family val="2"/>
    </font>
    <font>
      <b/>
      <u/>
      <vertAlign val="superscript"/>
      <sz val="12"/>
      <name val="Times New Roman"/>
      <family val="1"/>
    </font>
  </fonts>
  <fills count="2">
    <fill>
      <patternFill patternType="none"/>
    </fill>
    <fill>
      <patternFill patternType="gray125"/>
    </fill>
  </fills>
  <borders count="4">
    <border>
      <left/>
      <right/>
      <top/>
      <bottom/>
      <diagonal/>
    </border>
    <border>
      <left/>
      <right/>
      <top/>
      <bottom style="double">
        <color indexed="64"/>
      </bottom>
      <diagonal/>
    </border>
    <border>
      <left/>
      <right/>
      <top/>
      <bottom style="thin">
        <color indexed="64"/>
      </bottom>
      <diagonal/>
    </border>
    <border>
      <left/>
      <right/>
      <top/>
      <bottom style="medium">
        <color indexed="64"/>
      </bottom>
      <diagonal/>
    </border>
  </borders>
  <cellStyleXfs count="12">
    <xf numFmtId="0" fontId="0" fillId="0" borderId="0"/>
    <xf numFmtId="43" fontId="2" fillId="0" borderId="0" applyFont="0" applyFill="0" applyBorder="0" applyAlignment="0" applyProtection="0"/>
    <xf numFmtId="0" fontId="16" fillId="0" borderId="0"/>
    <xf numFmtId="0" fontId="18" fillId="0" borderId="0"/>
    <xf numFmtId="0" fontId="2" fillId="0" borderId="0"/>
    <xf numFmtId="0" fontId="2" fillId="0" borderId="0"/>
    <xf numFmtId="0" fontId="2" fillId="0" borderId="0"/>
    <xf numFmtId="37" fontId="16" fillId="0" borderId="0"/>
    <xf numFmtId="0" fontId="18" fillId="0" borderId="0"/>
    <xf numFmtId="0" fontId="16" fillId="0" borderId="0"/>
    <xf numFmtId="9" fontId="2" fillId="0" borderId="0" applyFont="0" applyFill="0" applyBorder="0" applyAlignment="0" applyProtection="0"/>
    <xf numFmtId="0" fontId="49" fillId="0" borderId="0"/>
  </cellStyleXfs>
  <cellXfs count="544">
    <xf numFmtId="0" fontId="0" fillId="0" borderId="0" xfId="0"/>
    <xf numFmtId="37" fontId="6" fillId="0" borderId="0" xfId="0" applyNumberFormat="1" applyFont="1" applyAlignment="1" applyProtection="1">
      <alignment horizontal="centerContinuous"/>
    </xf>
    <xf numFmtId="0" fontId="4" fillId="0" borderId="0" xfId="0" applyFont="1"/>
    <xf numFmtId="0" fontId="8" fillId="0" borderId="0" xfId="0" applyFont="1" applyAlignment="1">
      <alignment horizontal="centerContinuous"/>
    </xf>
    <xf numFmtId="0" fontId="8" fillId="0" borderId="0" xfId="0" applyFont="1"/>
    <xf numFmtId="166" fontId="5" fillId="0" borderId="0" xfId="10" applyNumberFormat="1" applyFont="1" applyAlignment="1" applyProtection="1">
      <alignment horizontal="right"/>
    </xf>
    <xf numFmtId="0" fontId="7" fillId="0" borderId="0" xfId="0" applyFont="1" applyAlignment="1">
      <alignment horizontal="centerContinuous"/>
    </xf>
    <xf numFmtId="0" fontId="6" fillId="0" borderId="0" xfId="0" applyFont="1" applyAlignment="1">
      <alignment horizontal="centerContinuous"/>
    </xf>
    <xf numFmtId="0" fontId="12" fillId="0" borderId="0" xfId="0" applyFont="1" applyAlignment="1">
      <alignment horizontal="centerContinuous"/>
    </xf>
    <xf numFmtId="0" fontId="12" fillId="0" borderId="0" xfId="0" applyFont="1"/>
    <xf numFmtId="0" fontId="13" fillId="0" borderId="0" xfId="0" applyFont="1"/>
    <xf numFmtId="0" fontId="11" fillId="0" borderId="0" xfId="0" applyFont="1" applyAlignment="1">
      <alignment horizontal="right"/>
    </xf>
    <xf numFmtId="167" fontId="14" fillId="0" borderId="0" xfId="0" applyNumberFormat="1" applyFont="1"/>
    <xf numFmtId="167" fontId="13" fillId="0" borderId="0" xfId="0" applyNumberFormat="1" applyFont="1"/>
    <xf numFmtId="3" fontId="14" fillId="0" borderId="0" xfId="0" applyNumberFormat="1" applyFont="1"/>
    <xf numFmtId="3" fontId="13" fillId="0" borderId="0" xfId="0" applyNumberFormat="1" applyFont="1"/>
    <xf numFmtId="0" fontId="7" fillId="0" borderId="0" xfId="0" applyFont="1"/>
    <xf numFmtId="0" fontId="13" fillId="0" borderId="0" xfId="0" applyFont="1" applyAlignment="1">
      <alignment horizontal="right"/>
    </xf>
    <xf numFmtId="0" fontId="6" fillId="0" borderId="0" xfId="0" applyFont="1" applyAlignment="1">
      <alignment horizontal="right"/>
    </xf>
    <xf numFmtId="0" fontId="6" fillId="0" borderId="0" xfId="0" applyFont="1"/>
    <xf numFmtId="3" fontId="11" fillId="0" borderId="0" xfId="0" applyNumberFormat="1" applyFont="1" applyAlignment="1">
      <alignment horizontal="right"/>
    </xf>
    <xf numFmtId="0" fontId="8" fillId="0" borderId="0" xfId="0" applyFont="1" applyAlignment="1">
      <alignment horizontal="center"/>
    </xf>
    <xf numFmtId="167" fontId="8" fillId="0" borderId="0" xfId="0" applyNumberFormat="1" applyFont="1"/>
    <xf numFmtId="164" fontId="8" fillId="0" borderId="0" xfId="0" applyNumberFormat="1" applyFont="1" applyProtection="1"/>
    <xf numFmtId="164" fontId="8" fillId="0" borderId="0" xfId="0" applyNumberFormat="1" applyFont="1" applyAlignment="1" applyProtection="1">
      <alignment horizontal="right"/>
    </xf>
    <xf numFmtId="164" fontId="17" fillId="0" borderId="0" xfId="0" applyNumberFormat="1" applyFont="1" applyAlignment="1" applyProtection="1">
      <alignment horizontal="right"/>
    </xf>
    <xf numFmtId="0" fontId="8" fillId="0" borderId="0" xfId="8" applyFont="1"/>
    <xf numFmtId="3" fontId="8" fillId="0" borderId="0" xfId="8" applyNumberFormat="1" applyFont="1"/>
    <xf numFmtId="0" fontId="13" fillId="0" borderId="0" xfId="8" applyFont="1"/>
    <xf numFmtId="3" fontId="13" fillId="0" borderId="0" xfId="8" applyNumberFormat="1" applyFont="1"/>
    <xf numFmtId="167" fontId="13" fillId="0" borderId="0" xfId="8" applyNumberFormat="1" applyFont="1"/>
    <xf numFmtId="3" fontId="8" fillId="0" borderId="0" xfId="0" applyNumberFormat="1" applyFont="1"/>
    <xf numFmtId="164" fontId="7" fillId="0" borderId="0" xfId="0" applyNumberFormat="1" applyFont="1" applyProtection="1"/>
    <xf numFmtId="164" fontId="7" fillId="0" borderId="0" xfId="0" applyNumberFormat="1" applyFont="1" applyAlignment="1" applyProtection="1">
      <alignment horizontal="right"/>
    </xf>
    <xf numFmtId="37" fontId="13" fillId="0" borderId="0" xfId="0" applyNumberFormat="1" applyFont="1" applyProtection="1"/>
    <xf numFmtId="164" fontId="11" fillId="0" borderId="0" xfId="0" applyNumberFormat="1" applyFont="1" applyAlignment="1" applyProtection="1">
      <alignment horizontal="left"/>
    </xf>
    <xf numFmtId="164" fontId="11" fillId="0" borderId="0" xfId="0" applyNumberFormat="1" applyFont="1" applyAlignment="1" applyProtection="1">
      <alignment horizontal="right"/>
    </xf>
    <xf numFmtId="3" fontId="12" fillId="0" borderId="0" xfId="8" applyNumberFormat="1" applyFont="1" applyAlignment="1" applyProtection="1">
      <alignment horizontal="left"/>
    </xf>
    <xf numFmtId="3" fontId="12" fillId="0" borderId="0" xfId="8" applyNumberFormat="1" applyFont="1"/>
    <xf numFmtId="3" fontId="13" fillId="0" borderId="0" xfId="8" applyNumberFormat="1" applyFont="1" applyAlignment="1" applyProtection="1">
      <alignment horizontal="left"/>
    </xf>
    <xf numFmtId="3" fontId="13" fillId="0" borderId="0" xfId="8" applyNumberFormat="1" applyFont="1" applyProtection="1"/>
    <xf numFmtId="3" fontId="7" fillId="0" borderId="0" xfId="8" applyNumberFormat="1" applyFont="1" applyAlignment="1" applyProtection="1">
      <alignment horizontal="left"/>
    </xf>
    <xf numFmtId="3" fontId="7" fillId="0" borderId="0" xfId="8" applyNumberFormat="1" applyFont="1"/>
    <xf numFmtId="3" fontId="11" fillId="0" borderId="0" xfId="8" applyNumberFormat="1" applyFont="1" applyAlignment="1" applyProtection="1">
      <alignment horizontal="left"/>
    </xf>
    <xf numFmtId="0" fontId="6" fillId="0" borderId="0" xfId="0" applyFont="1" applyAlignment="1">
      <alignment horizontal="center"/>
    </xf>
    <xf numFmtId="0" fontId="4" fillId="0" borderId="0" xfId="0" applyFont="1" applyAlignment="1">
      <alignment horizontal="centerContinuous"/>
    </xf>
    <xf numFmtId="0" fontId="11" fillId="0" borderId="0" xfId="0" applyFont="1"/>
    <xf numFmtId="167" fontId="7" fillId="0" borderId="1" xfId="0" applyNumberFormat="1" applyFont="1" applyBorder="1"/>
    <xf numFmtId="0" fontId="8" fillId="0" borderId="0" xfId="0" quotePrefix="1" applyFont="1"/>
    <xf numFmtId="0" fontId="20" fillId="0" borderId="0" xfId="0" applyFont="1"/>
    <xf numFmtId="169" fontId="13" fillId="0" borderId="0" xfId="1" applyNumberFormat="1" applyFont="1" applyFill="1"/>
    <xf numFmtId="0" fontId="4" fillId="0" borderId="0" xfId="0" applyFont="1" applyAlignment="1">
      <alignment horizontal="center"/>
    </xf>
    <xf numFmtId="0" fontId="21" fillId="0" borderId="0" xfId="0" applyFont="1"/>
    <xf numFmtId="37" fontId="13" fillId="0" borderId="0" xfId="0" applyNumberFormat="1" applyFont="1" applyAlignment="1" applyProtection="1">
      <alignment vertical="center"/>
    </xf>
    <xf numFmtId="0" fontId="13" fillId="0" borderId="0" xfId="0" applyFont="1" applyAlignment="1">
      <alignment vertical="center"/>
    </xf>
    <xf numFmtId="164" fontId="7" fillId="0" borderId="0" xfId="0" applyNumberFormat="1" applyFont="1" applyAlignment="1" applyProtection="1">
      <alignment horizontal="centerContinuous" vertical="center"/>
    </xf>
    <xf numFmtId="164" fontId="7" fillId="0" borderId="0" xfId="0" applyNumberFormat="1" applyFont="1" applyAlignment="1" applyProtection="1">
      <alignment horizontal="center" vertical="center"/>
    </xf>
    <xf numFmtId="0" fontId="10" fillId="0" borderId="0" xfId="0" applyFont="1" applyAlignment="1">
      <alignment vertical="center"/>
    </xf>
    <xf numFmtId="164" fontId="6" fillId="0" borderId="0" xfId="0" applyNumberFormat="1" applyFont="1" applyAlignment="1" applyProtection="1">
      <alignment horizontal="centerContinuous" vertical="center"/>
    </xf>
    <xf numFmtId="164" fontId="24" fillId="0" borderId="0" xfId="0" applyNumberFormat="1" applyFont="1" applyAlignment="1" applyProtection="1">
      <alignment horizontal="center" vertical="center"/>
    </xf>
    <xf numFmtId="37" fontId="10" fillId="0" borderId="0" xfId="0" applyNumberFormat="1" applyFont="1" applyAlignment="1" applyProtection="1">
      <alignment vertical="center"/>
    </xf>
    <xf numFmtId="1" fontId="10" fillId="0" borderId="0" xfId="0" applyNumberFormat="1" applyFont="1" applyAlignment="1" applyProtection="1">
      <alignment vertical="center"/>
    </xf>
    <xf numFmtId="10" fontId="10" fillId="0" borderId="0" xfId="0" applyNumberFormat="1" applyFont="1" applyAlignment="1" applyProtection="1">
      <alignment vertical="center"/>
    </xf>
    <xf numFmtId="1" fontId="10" fillId="0" borderId="0" xfId="0" applyNumberFormat="1" applyFont="1" applyAlignment="1" applyProtection="1">
      <alignment horizontal="left" vertical="center"/>
    </xf>
    <xf numFmtId="0" fontId="10" fillId="0" borderId="0" xfId="0" applyFont="1" applyAlignment="1">
      <alignment horizontal="center"/>
    </xf>
    <xf numFmtId="0" fontId="10" fillId="0" borderId="0" xfId="0" applyFont="1"/>
    <xf numFmtId="0" fontId="24" fillId="0" borderId="0" xfId="0" applyFont="1" applyAlignment="1">
      <alignment horizontal="center"/>
    </xf>
    <xf numFmtId="0" fontId="24" fillId="0" borderId="0" xfId="0" applyFont="1" applyAlignment="1">
      <alignment horizontal="center" vertical="center"/>
    </xf>
    <xf numFmtId="10" fontId="10" fillId="0" borderId="0" xfId="0" applyNumberFormat="1" applyFont="1" applyAlignment="1" applyProtection="1">
      <alignment horizontal="left" vertical="center"/>
    </xf>
    <xf numFmtId="10" fontId="10" fillId="0" borderId="0" xfId="0" quotePrefix="1" applyNumberFormat="1" applyFont="1" applyAlignment="1" applyProtection="1">
      <alignment horizontal="left" vertical="center"/>
    </xf>
    <xf numFmtId="166" fontId="7" fillId="0" borderId="0" xfId="8" applyNumberFormat="1" applyFont="1"/>
    <xf numFmtId="166" fontId="13" fillId="0" borderId="0" xfId="8" applyNumberFormat="1" applyFont="1"/>
    <xf numFmtId="3" fontId="7" fillId="0" borderId="0" xfId="8" applyNumberFormat="1" applyFont="1" applyAlignment="1">
      <alignment horizontal="right"/>
    </xf>
    <xf numFmtId="3" fontId="13" fillId="0" borderId="0" xfId="8" applyNumberFormat="1" applyFont="1" applyAlignment="1">
      <alignment horizontal="right"/>
    </xf>
    <xf numFmtId="10" fontId="7" fillId="0" borderId="0" xfId="8" applyNumberFormat="1" applyFont="1" applyAlignment="1">
      <alignment horizontal="right"/>
    </xf>
    <xf numFmtId="171" fontId="10" fillId="0" borderId="0" xfId="0" quotePrefix="1" applyNumberFormat="1" applyFont="1" applyAlignment="1" applyProtection="1">
      <alignment horizontal="left" vertical="center"/>
    </xf>
    <xf numFmtId="0" fontId="10" fillId="0" borderId="0" xfId="0" applyFont="1" applyBorder="1" applyAlignment="1">
      <alignment horizontal="right" vertical="center"/>
    </xf>
    <xf numFmtId="0" fontId="10" fillId="0" borderId="0" xfId="0" applyFont="1" applyAlignment="1">
      <alignment horizontal="right" vertical="center"/>
    </xf>
    <xf numFmtId="0" fontId="5" fillId="0" borderId="0" xfId="5" applyFont="1"/>
    <xf numFmtId="37" fontId="5" fillId="0" borderId="0" xfId="5" applyNumberFormat="1" applyFont="1"/>
    <xf numFmtId="37" fontId="8" fillId="0" borderId="0" xfId="5" applyNumberFormat="1" applyFont="1" applyAlignment="1" applyProtection="1">
      <alignment horizontal="centerContinuous"/>
    </xf>
    <xf numFmtId="37" fontId="8" fillId="0" borderId="0" xfId="5" applyNumberFormat="1" applyFont="1" applyProtection="1"/>
    <xf numFmtId="165" fontId="9" fillId="0" borderId="0" xfId="5" applyNumberFormat="1" applyFont="1" applyProtection="1"/>
    <xf numFmtId="37" fontId="5" fillId="0" borderId="0" xfId="5" applyNumberFormat="1" applyFont="1" applyAlignment="1">
      <alignment horizontal="right"/>
    </xf>
    <xf numFmtId="37" fontId="5" fillId="0" borderId="0" xfId="5" applyNumberFormat="1" applyFont="1" applyAlignment="1" applyProtection="1">
      <alignment horizontal="right"/>
    </xf>
    <xf numFmtId="166" fontId="5" fillId="0" borderId="0" xfId="5" applyNumberFormat="1" applyFont="1" applyAlignment="1">
      <alignment horizontal="right"/>
    </xf>
    <xf numFmtId="164" fontId="7" fillId="0" borderId="0" xfId="0" applyNumberFormat="1" applyFont="1" applyAlignment="1" applyProtection="1">
      <alignment horizontal="centerContinuous"/>
    </xf>
    <xf numFmtId="0" fontId="13" fillId="0" borderId="0" xfId="0" applyFont="1" applyAlignment="1">
      <alignment horizontal="centerContinuous"/>
    </xf>
    <xf numFmtId="164" fontId="11" fillId="0" borderId="0" xfId="0" applyNumberFormat="1" applyFont="1" applyAlignment="1" applyProtection="1">
      <alignment horizontal="center"/>
    </xf>
    <xf numFmtId="165" fontId="11" fillId="0" borderId="0" xfId="0" applyNumberFormat="1" applyFont="1" applyAlignment="1" applyProtection="1">
      <alignment horizontal="center"/>
    </xf>
    <xf numFmtId="37" fontId="7" fillId="0" borderId="0" xfId="0" applyNumberFormat="1" applyFont="1" applyProtection="1"/>
    <xf numFmtId="37" fontId="14" fillId="0" borderId="0" xfId="0" applyNumberFormat="1" applyFont="1" applyProtection="1"/>
    <xf numFmtId="0" fontId="5" fillId="0" borderId="0" xfId="0" applyFont="1"/>
    <xf numFmtId="37" fontId="5" fillId="0" borderId="0" xfId="0" applyNumberFormat="1" applyFont="1" applyProtection="1"/>
    <xf numFmtId="165" fontId="28" fillId="0" borderId="0" xfId="0" applyNumberFormat="1" applyFont="1" applyProtection="1"/>
    <xf numFmtId="37" fontId="29" fillId="0" borderId="0" xfId="0" applyNumberFormat="1" applyFont="1" applyProtection="1"/>
    <xf numFmtId="37" fontId="5" fillId="0" borderId="0" xfId="0" applyNumberFormat="1" applyFont="1" applyProtection="1">
      <protection locked="0"/>
    </xf>
    <xf numFmtId="37" fontId="30" fillId="0" borderId="0" xfId="0" applyNumberFormat="1" applyFont="1" applyProtection="1"/>
    <xf numFmtId="10" fontId="29" fillId="0" borderId="0" xfId="0" applyNumberFormat="1" applyFont="1" applyProtection="1"/>
    <xf numFmtId="10" fontId="5" fillId="0" borderId="0" xfId="0" applyNumberFormat="1" applyFont="1" applyProtection="1"/>
    <xf numFmtId="10" fontId="5" fillId="0" borderId="0" xfId="0" applyNumberFormat="1" applyFont="1" applyProtection="1">
      <protection locked="0"/>
    </xf>
    <xf numFmtId="10" fontId="30" fillId="0" borderId="0" xfId="0" applyNumberFormat="1" applyFont="1" applyProtection="1"/>
    <xf numFmtId="0" fontId="23" fillId="0" borderId="0" xfId="0" applyFont="1"/>
    <xf numFmtId="37" fontId="10" fillId="0" borderId="0" xfId="0" applyNumberFormat="1" applyFont="1" applyAlignment="1" applyProtection="1">
      <alignment horizontal="left"/>
    </xf>
    <xf numFmtId="0" fontId="10" fillId="0" borderId="0" xfId="0" applyFont="1" applyAlignment="1">
      <alignment horizontal="right"/>
    </xf>
    <xf numFmtId="3" fontId="10" fillId="0" borderId="0" xfId="0" applyNumberFormat="1" applyFont="1" applyAlignment="1"/>
    <xf numFmtId="3" fontId="10" fillId="0" borderId="0" xfId="0" applyNumberFormat="1" applyFont="1" applyAlignment="1">
      <alignment horizontal="right"/>
    </xf>
    <xf numFmtId="164" fontId="10" fillId="0" borderId="0" xfId="0" applyNumberFormat="1" applyFont="1" applyAlignment="1" applyProtection="1">
      <alignment horizontal="right"/>
    </xf>
    <xf numFmtId="3" fontId="10" fillId="0" borderId="0" xfId="0" applyNumberFormat="1" applyFont="1"/>
    <xf numFmtId="0" fontId="13" fillId="0" borderId="0" xfId="5" applyFont="1"/>
    <xf numFmtId="164" fontId="22" fillId="0" borderId="0" xfId="0" applyNumberFormat="1" applyFont="1" applyAlignment="1" applyProtection="1">
      <alignment horizontal="centerContinuous"/>
    </xf>
    <xf numFmtId="164" fontId="7" fillId="0" borderId="0" xfId="0" applyNumberFormat="1" applyFont="1" applyAlignment="1" applyProtection="1">
      <alignment horizontal="left"/>
    </xf>
    <xf numFmtId="164" fontId="13" fillId="0" borderId="0" xfId="0" applyNumberFormat="1" applyFont="1" applyAlignment="1" applyProtection="1">
      <alignment horizontal="left"/>
    </xf>
    <xf numFmtId="165" fontId="11" fillId="0" borderId="0" xfId="0" applyNumberFormat="1" applyFont="1" applyProtection="1"/>
    <xf numFmtId="37" fontId="13" fillId="0" borderId="0" xfId="0" applyNumberFormat="1" applyFont="1" applyProtection="1">
      <protection locked="0"/>
    </xf>
    <xf numFmtId="10" fontId="13" fillId="0" borderId="0" xfId="0" applyNumberFormat="1" applyFont="1" applyProtection="1"/>
    <xf numFmtId="0" fontId="8" fillId="0" borderId="0" xfId="0" applyFont="1" applyAlignment="1">
      <alignment wrapText="1"/>
    </xf>
    <xf numFmtId="0" fontId="8" fillId="0" borderId="0" xfId="0" applyFont="1" applyAlignment="1">
      <alignment horizontal="left"/>
    </xf>
    <xf numFmtId="0" fontId="35" fillId="0" borderId="0" xfId="0" applyFont="1"/>
    <xf numFmtId="0" fontId="11" fillId="0" borderId="0" xfId="0" applyFont="1" applyBorder="1" applyAlignment="1">
      <alignment horizontal="left"/>
    </xf>
    <xf numFmtId="0" fontId="17" fillId="0" borderId="0"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right"/>
    </xf>
    <xf numFmtId="5" fontId="13" fillId="0" borderId="0" xfId="0" applyNumberFormat="1" applyFont="1" applyAlignment="1">
      <alignment horizontal="left"/>
    </xf>
    <xf numFmtId="0" fontId="13" fillId="0" borderId="0" xfId="0" applyFont="1" applyBorder="1"/>
    <xf numFmtId="0" fontId="7" fillId="0" borderId="0" xfId="0" applyFont="1" applyAlignment="1">
      <alignment horizontal="right"/>
    </xf>
    <xf numFmtId="0" fontId="36" fillId="0" borderId="0" xfId="0" applyFont="1" applyBorder="1"/>
    <xf numFmtId="3" fontId="7" fillId="0" borderId="0" xfId="0" applyNumberFormat="1" applyFont="1"/>
    <xf numFmtId="0" fontId="11" fillId="0" borderId="0" xfId="0" applyFont="1" applyBorder="1"/>
    <xf numFmtId="0" fontId="37" fillId="0" borderId="0" xfId="0" applyFont="1" applyBorder="1"/>
    <xf numFmtId="0" fontId="8" fillId="0" borderId="0" xfId="0" applyFont="1" applyBorder="1"/>
    <xf numFmtId="164" fontId="6" fillId="0" borderId="0" xfId="0" applyNumberFormat="1" applyFont="1" applyAlignment="1" applyProtection="1">
      <alignment horizontal="centerContinuous"/>
    </xf>
    <xf numFmtId="37" fontId="4" fillId="0" borderId="0" xfId="0" applyNumberFormat="1" applyFont="1" applyAlignment="1" applyProtection="1">
      <alignment horizontal="centerContinuous"/>
    </xf>
    <xf numFmtId="37" fontId="4" fillId="0" borderId="0" xfId="0" applyNumberFormat="1" applyFont="1" applyAlignment="1" applyProtection="1">
      <alignment horizontal="left"/>
    </xf>
    <xf numFmtId="164" fontId="38" fillId="0" borderId="0" xfId="0" applyNumberFormat="1" applyFont="1" applyAlignment="1" applyProtection="1">
      <alignment horizontal="left"/>
    </xf>
    <xf numFmtId="164" fontId="38" fillId="0" borderId="0" xfId="0" applyNumberFormat="1" applyFont="1" applyProtection="1"/>
    <xf numFmtId="0" fontId="38" fillId="0" borderId="0" xfId="0" applyFont="1" applyAlignment="1">
      <alignment horizontal="right"/>
    </xf>
    <xf numFmtId="37" fontId="10" fillId="0" borderId="0" xfId="0" applyNumberFormat="1" applyFont="1" applyProtection="1"/>
    <xf numFmtId="3" fontId="10" fillId="0" borderId="0" xfId="0" applyNumberFormat="1" applyFont="1" applyProtection="1"/>
    <xf numFmtId="3" fontId="10" fillId="0" borderId="0" xfId="0" applyNumberFormat="1" applyFont="1" applyFill="1" applyProtection="1"/>
    <xf numFmtId="3" fontId="10" fillId="0" borderId="2" xfId="0" applyNumberFormat="1" applyFont="1" applyBorder="1" applyProtection="1"/>
    <xf numFmtId="37" fontId="6" fillId="0" borderId="0" xfId="0" applyNumberFormat="1" applyFont="1" applyAlignment="1" applyProtection="1">
      <alignment horizontal="left"/>
    </xf>
    <xf numFmtId="3" fontId="6" fillId="0" borderId="1" xfId="0" applyNumberFormat="1" applyFont="1" applyBorder="1" applyProtection="1"/>
    <xf numFmtId="168" fontId="13" fillId="0" borderId="0" xfId="0" applyNumberFormat="1" applyFont="1" applyProtection="1"/>
    <xf numFmtId="37" fontId="8" fillId="0" borderId="0" xfId="0" applyNumberFormat="1" applyFont="1" applyProtection="1"/>
    <xf numFmtId="37" fontId="7" fillId="0" borderId="0" xfId="0" applyNumberFormat="1" applyFont="1" applyAlignment="1" applyProtection="1">
      <alignment horizontal="left"/>
    </xf>
    <xf numFmtId="166" fontId="7" fillId="0" borderId="0" xfId="0" applyNumberFormat="1" applyFont="1" applyProtection="1"/>
    <xf numFmtId="166" fontId="13" fillId="0" borderId="0" xfId="0" applyNumberFormat="1" applyFont="1" applyProtection="1"/>
    <xf numFmtId="3" fontId="34" fillId="0" borderId="0" xfId="8" applyNumberFormat="1" applyFont="1"/>
    <xf numFmtId="0" fontId="22" fillId="0" borderId="0" xfId="0" applyFont="1" applyAlignment="1">
      <alignment horizontal="right"/>
    </xf>
    <xf numFmtId="0" fontId="6" fillId="0" borderId="0" xfId="0" applyFont="1" applyAlignment="1">
      <alignment horizontal="left"/>
    </xf>
    <xf numFmtId="164" fontId="6" fillId="0" borderId="0" xfId="0" applyNumberFormat="1" applyFont="1" applyAlignment="1" applyProtection="1">
      <alignment horizontal="left"/>
    </xf>
    <xf numFmtId="164" fontId="10" fillId="0" borderId="0" xfId="0" applyNumberFormat="1" applyFont="1" applyProtection="1"/>
    <xf numFmtId="3" fontId="10" fillId="0" borderId="0" xfId="0" applyNumberFormat="1" applyFont="1" applyAlignment="1" applyProtection="1">
      <alignment horizontal="left"/>
    </xf>
    <xf numFmtId="3" fontId="13" fillId="0" borderId="0" xfId="0" applyNumberFormat="1" applyFont="1" applyProtection="1"/>
    <xf numFmtId="164" fontId="11" fillId="0" borderId="0" xfId="0" applyNumberFormat="1" applyFont="1" applyProtection="1"/>
    <xf numFmtId="164" fontId="13" fillId="0" borderId="0" xfId="0" applyNumberFormat="1" applyFont="1" applyProtection="1"/>
    <xf numFmtId="164" fontId="21" fillId="0" borderId="0" xfId="0" applyNumberFormat="1" applyFont="1" applyAlignment="1" applyProtection="1">
      <alignment horizontal="left"/>
    </xf>
    <xf numFmtId="164" fontId="8" fillId="0" borderId="0" xfId="0" applyNumberFormat="1" applyFont="1" applyAlignment="1" applyProtection="1">
      <alignment horizontal="left"/>
    </xf>
    <xf numFmtId="169" fontId="8" fillId="0" borderId="0" xfId="1" applyNumberFormat="1" applyFont="1"/>
    <xf numFmtId="37" fontId="12" fillId="0" borderId="0" xfId="7" applyFont="1"/>
    <xf numFmtId="164" fontId="7" fillId="0" borderId="0" xfId="7" applyNumberFormat="1" applyFont="1" applyProtection="1"/>
    <xf numFmtId="37" fontId="7" fillId="0" borderId="0" xfId="7" applyNumberFormat="1" applyFont="1" applyAlignment="1" applyProtection="1">
      <alignment horizontal="right"/>
    </xf>
    <xf numFmtId="164" fontId="11" fillId="0" borderId="0" xfId="7" applyNumberFormat="1" applyFont="1" applyAlignment="1" applyProtection="1">
      <alignment horizontal="left"/>
    </xf>
    <xf numFmtId="164" fontId="11" fillId="0" borderId="0" xfId="7" applyNumberFormat="1" applyFont="1" applyAlignment="1" applyProtection="1">
      <alignment horizontal="right"/>
    </xf>
    <xf numFmtId="164" fontId="11" fillId="0" borderId="0" xfId="7" applyNumberFormat="1" applyFont="1" applyProtection="1"/>
    <xf numFmtId="37" fontId="7" fillId="0" borderId="0" xfId="7" applyNumberFormat="1" applyFont="1" applyAlignment="1" applyProtection="1">
      <alignment horizontal="left"/>
    </xf>
    <xf numFmtId="37" fontId="7" fillId="0" borderId="0" xfId="7" applyNumberFormat="1" applyFont="1" applyProtection="1"/>
    <xf numFmtId="37" fontId="13" fillId="0" borderId="0" xfId="7" applyNumberFormat="1" applyFont="1" applyProtection="1"/>
    <xf numFmtId="37" fontId="13" fillId="0" borderId="0" xfId="7" applyNumberFormat="1" applyFont="1" applyAlignment="1" applyProtection="1">
      <alignment horizontal="left"/>
    </xf>
    <xf numFmtId="37" fontId="8" fillId="0" borderId="0" xfId="7" applyFont="1"/>
    <xf numFmtId="164" fontId="15" fillId="0" borderId="0" xfId="7" applyNumberFormat="1" applyFont="1" applyAlignment="1" applyProtection="1">
      <alignment horizontal="left"/>
    </xf>
    <xf numFmtId="37" fontId="12" fillId="0" borderId="0" xfId="7" applyFont="1" applyAlignment="1">
      <alignment horizontal="right"/>
    </xf>
    <xf numFmtId="37" fontId="12" fillId="0" borderId="0" xfId="7" applyFont="1" applyAlignment="1">
      <alignment horizontal="center"/>
    </xf>
    <xf numFmtId="164" fontId="7" fillId="0" borderId="0" xfId="7" applyNumberFormat="1" applyFont="1" applyAlignment="1" applyProtection="1">
      <alignment horizontal="right"/>
    </xf>
    <xf numFmtId="166" fontId="7" fillId="0" borderId="0" xfId="0" applyNumberFormat="1" applyFont="1" applyAlignment="1" applyProtection="1">
      <alignment horizontal="right"/>
    </xf>
    <xf numFmtId="166" fontId="13" fillId="0" borderId="0" xfId="0" applyNumberFormat="1" applyFont="1" applyAlignment="1" applyProtection="1">
      <alignment horizontal="right"/>
    </xf>
    <xf numFmtId="37" fontId="8" fillId="0" borderId="0" xfId="7" applyFont="1" applyAlignment="1">
      <alignment horizontal="center"/>
    </xf>
    <xf numFmtId="164" fontId="20" fillId="0" borderId="0" xfId="7" applyNumberFormat="1" applyFont="1" applyAlignment="1" applyProtection="1"/>
    <xf numFmtId="164" fontId="20" fillId="0" borderId="0" xfId="7" applyNumberFormat="1" applyFont="1" applyAlignment="1" applyProtection="1">
      <alignment horizontal="left"/>
    </xf>
    <xf numFmtId="166" fontId="12" fillId="0" borderId="0" xfId="7" applyNumberFormat="1" applyFont="1" applyAlignment="1" applyProtection="1">
      <alignment horizontal="center"/>
    </xf>
    <xf numFmtId="166" fontId="12" fillId="0" borderId="0" xfId="7" applyNumberFormat="1" applyFont="1" applyProtection="1"/>
    <xf numFmtId="37" fontId="5" fillId="0" borderId="0" xfId="5" applyNumberFormat="1" applyFont="1" applyAlignment="1" applyProtection="1">
      <alignment horizontal="centerContinuous"/>
    </xf>
    <xf numFmtId="0" fontId="5" fillId="0" borderId="0" xfId="5" applyFont="1" applyAlignment="1">
      <alignment horizontal="centerContinuous"/>
    </xf>
    <xf numFmtId="37" fontId="28" fillId="0" borderId="0" xfId="5" applyNumberFormat="1" applyFont="1" applyAlignment="1" applyProtection="1">
      <alignment horizontal="center"/>
    </xf>
    <xf numFmtId="0" fontId="4" fillId="0" borderId="0" xfId="5" applyFont="1"/>
    <xf numFmtId="0" fontId="4" fillId="0" borderId="0" xfId="5" applyFont="1" applyAlignment="1" applyProtection="1">
      <alignment horizontal="left"/>
    </xf>
    <xf numFmtId="164" fontId="6" fillId="0" borderId="0" xfId="5" applyNumberFormat="1" applyFont="1" applyAlignment="1" applyProtection="1">
      <alignment horizontal="centerContinuous"/>
    </xf>
    <xf numFmtId="0" fontId="8" fillId="0" borderId="0" xfId="5" applyFont="1" applyAlignment="1">
      <alignment horizontal="centerContinuous"/>
    </xf>
    <xf numFmtId="0" fontId="20" fillId="0" borderId="0" xfId="5" applyFont="1"/>
    <xf numFmtId="0" fontId="7" fillId="0" borderId="0" xfId="5" applyFont="1"/>
    <xf numFmtId="0" fontId="15" fillId="0" borderId="0" xfId="0" applyFont="1"/>
    <xf numFmtId="0" fontId="9" fillId="0" borderId="0" xfId="5" applyFont="1" applyAlignment="1" applyProtection="1">
      <alignment horizontal="left"/>
    </xf>
    <xf numFmtId="37" fontId="28" fillId="0" borderId="0" xfId="5" applyNumberFormat="1" applyFont="1" applyAlignment="1" applyProtection="1">
      <alignment horizontal="right"/>
    </xf>
    <xf numFmtId="0" fontId="29" fillId="0" borderId="0" xfId="5" applyFont="1"/>
    <xf numFmtId="0" fontId="9" fillId="0" borderId="0" xfId="5" applyFont="1"/>
    <xf numFmtId="166" fontId="30" fillId="0" borderId="0" xfId="5" applyNumberFormat="1" applyFont="1" applyAlignment="1">
      <alignment horizontal="right"/>
    </xf>
    <xf numFmtId="0" fontId="30" fillId="0" borderId="0" xfId="5" applyFont="1"/>
    <xf numFmtId="0" fontId="29" fillId="0" borderId="0" xfId="0" applyFont="1"/>
    <xf numFmtId="37" fontId="11" fillId="0" borderId="0" xfId="0" applyNumberFormat="1" applyFont="1" applyProtection="1"/>
    <xf numFmtId="166" fontId="28" fillId="0" borderId="0" xfId="5" applyNumberFormat="1" applyFont="1" applyAlignment="1" applyProtection="1">
      <alignment horizontal="right"/>
    </xf>
    <xf numFmtId="37" fontId="22" fillId="0" borderId="0" xfId="0" applyNumberFormat="1" applyFont="1" applyFill="1" applyAlignment="1" applyProtection="1">
      <alignment horizontal="centerContinuous"/>
    </xf>
    <xf numFmtId="167" fontId="13" fillId="0" borderId="0" xfId="0" applyNumberFormat="1" applyFont="1" applyBorder="1"/>
    <xf numFmtId="0" fontId="39" fillId="0" borderId="0" xfId="0" applyFont="1" applyAlignment="1">
      <alignment horizontal="left"/>
    </xf>
    <xf numFmtId="164" fontId="40" fillId="0" borderId="0" xfId="0" applyNumberFormat="1" applyFont="1" applyAlignment="1" applyProtection="1">
      <alignment horizontal="left"/>
    </xf>
    <xf numFmtId="166" fontId="8" fillId="0" borderId="0" xfId="10" applyNumberFormat="1" applyFont="1"/>
    <xf numFmtId="166" fontId="5" fillId="0" borderId="0" xfId="10" applyNumberFormat="1" applyFont="1"/>
    <xf numFmtId="10" fontId="5" fillId="0" borderId="0" xfId="10" applyNumberFormat="1" applyFont="1"/>
    <xf numFmtId="3" fontId="6" fillId="0" borderId="0" xfId="0" applyNumberFormat="1" applyFont="1"/>
    <xf numFmtId="169" fontId="12" fillId="0" borderId="0" xfId="1" applyNumberFormat="1" applyFont="1" applyAlignment="1">
      <alignment horizontal="right"/>
    </xf>
    <xf numFmtId="169" fontId="13" fillId="0" borderId="0" xfId="1" applyNumberFormat="1" applyFont="1" applyAlignment="1" applyProtection="1">
      <alignment horizontal="right"/>
    </xf>
    <xf numFmtId="37" fontId="7" fillId="0" borderId="0" xfId="7" applyFont="1" applyAlignment="1">
      <alignment horizontal="right"/>
    </xf>
    <xf numFmtId="0" fontId="23" fillId="0" borderId="0" xfId="0" applyFont="1" applyAlignment="1"/>
    <xf numFmtId="1" fontId="10" fillId="0" borderId="0" xfId="0" quotePrefix="1" applyNumberFormat="1" applyFont="1" applyAlignment="1" applyProtection="1">
      <alignment horizontal="left" vertical="center"/>
    </xf>
    <xf numFmtId="166" fontId="11" fillId="0" borderId="0" xfId="0" applyNumberFormat="1" applyFont="1" applyProtection="1"/>
    <xf numFmtId="166" fontId="13" fillId="0" borderId="0" xfId="0" applyNumberFormat="1" applyFont="1" applyProtection="1">
      <protection locked="0"/>
    </xf>
    <xf numFmtId="166" fontId="14" fillId="0" borderId="0" xfId="0" applyNumberFormat="1" applyFont="1" applyProtection="1">
      <protection locked="0"/>
    </xf>
    <xf numFmtId="166" fontId="13" fillId="0" borderId="0" xfId="0" applyNumberFormat="1" applyFont="1"/>
    <xf numFmtId="170" fontId="10" fillId="0" borderId="0" xfId="0" applyNumberFormat="1" applyFont="1" applyAlignment="1">
      <alignment horizontal="right"/>
    </xf>
    <xf numFmtId="167" fontId="10" fillId="0" borderId="0" xfId="0" applyNumberFormat="1" applyFont="1" applyAlignment="1">
      <alignment horizontal="right"/>
    </xf>
    <xf numFmtId="0" fontId="8" fillId="0" borderId="0" xfId="0" applyFont="1" applyAlignment="1">
      <alignment horizontal="right"/>
    </xf>
    <xf numFmtId="0" fontId="24" fillId="0" borderId="0" xfId="0" applyFont="1" applyAlignment="1">
      <alignment horizontal="right"/>
    </xf>
    <xf numFmtId="164" fontId="28" fillId="0" borderId="0" xfId="0" applyNumberFormat="1" applyFont="1" applyAlignment="1" applyProtection="1">
      <alignment horizontal="center"/>
    </xf>
    <xf numFmtId="164" fontId="5" fillId="0" borderId="0" xfId="0" applyNumberFormat="1" applyFont="1" applyAlignment="1" applyProtection="1">
      <alignment horizontal="center"/>
    </xf>
    <xf numFmtId="1" fontId="5" fillId="0" borderId="0" xfId="0" applyNumberFormat="1" applyFont="1" applyAlignment="1">
      <alignment horizontal="center"/>
    </xf>
    <xf numFmtId="0" fontId="27" fillId="0" borderId="0" xfId="0" applyFont="1"/>
    <xf numFmtId="0" fontId="5" fillId="0" borderId="0" xfId="0" applyFont="1" applyAlignment="1">
      <alignment horizontal="centerContinuous"/>
    </xf>
    <xf numFmtId="164" fontId="29" fillId="0" borderId="0" xfId="0" applyNumberFormat="1" applyFont="1" applyAlignment="1" applyProtection="1">
      <alignment horizontal="center"/>
    </xf>
    <xf numFmtId="37" fontId="5" fillId="0" borderId="0" xfId="0" applyNumberFormat="1" applyFont="1" applyAlignment="1" applyProtection="1">
      <alignment horizontal="center"/>
    </xf>
    <xf numFmtId="37" fontId="5" fillId="0" borderId="0" xfId="0" applyNumberFormat="1" applyFont="1" applyAlignment="1" applyProtection="1">
      <alignment horizontal="right"/>
    </xf>
    <xf numFmtId="3" fontId="5" fillId="0" borderId="0" xfId="0" applyNumberFormat="1" applyFont="1" applyAlignment="1">
      <alignment horizontal="right"/>
    </xf>
    <xf numFmtId="164" fontId="28" fillId="0" borderId="0" xfId="0" applyNumberFormat="1" applyFont="1" applyAlignment="1" applyProtection="1">
      <alignment horizontal="right"/>
    </xf>
    <xf numFmtId="167" fontId="7" fillId="0" borderId="0" xfId="0" applyNumberFormat="1" applyFont="1" applyBorder="1"/>
    <xf numFmtId="0" fontId="43" fillId="0" borderId="0" xfId="0" applyFont="1"/>
    <xf numFmtId="0" fontId="8" fillId="0" borderId="0" xfId="0" applyFont="1" applyFill="1"/>
    <xf numFmtId="167" fontId="13" fillId="0" borderId="0" xfId="6" applyNumberFormat="1" applyFont="1" applyAlignment="1">
      <alignment horizontal="right"/>
    </xf>
    <xf numFmtId="0" fontId="13" fillId="0" borderId="0" xfId="6" applyFont="1"/>
    <xf numFmtId="167" fontId="13" fillId="0" borderId="0" xfId="6" applyNumberFormat="1" applyFont="1"/>
    <xf numFmtId="167" fontId="13" fillId="0" borderId="2" xfId="6" applyNumberFormat="1" applyFont="1" applyBorder="1"/>
    <xf numFmtId="167" fontId="13" fillId="0" borderId="0" xfId="6" applyNumberFormat="1" applyFont="1" applyBorder="1"/>
    <xf numFmtId="0" fontId="11" fillId="0" borderId="0" xfId="0" applyFont="1" applyFill="1" applyBorder="1" applyAlignment="1">
      <alignment horizontal="center"/>
    </xf>
    <xf numFmtId="166" fontId="13" fillId="0" borderId="0" xfId="10" applyNumberFormat="1" applyFont="1"/>
    <xf numFmtId="0" fontId="38" fillId="0" borderId="0" xfId="0" applyFont="1" applyBorder="1" applyAlignment="1"/>
    <xf numFmtId="0" fontId="6" fillId="0" borderId="0" xfId="0" applyFont="1" applyBorder="1" applyAlignment="1">
      <alignment horizontal="left"/>
    </xf>
    <xf numFmtId="0" fontId="6" fillId="0" borderId="0" xfId="0" applyFont="1" applyFill="1" applyBorder="1" applyAlignment="1">
      <alignment horizontal="left"/>
    </xf>
    <xf numFmtId="37" fontId="5" fillId="0" borderId="0" xfId="5" applyNumberFormat="1" applyFont="1" applyFill="1" applyAlignment="1" applyProtection="1">
      <alignment horizontal="centerContinuous"/>
    </xf>
    <xf numFmtId="37" fontId="28" fillId="0" borderId="0" xfId="5" applyNumberFormat="1" applyFont="1" applyFill="1" applyAlignment="1" applyProtection="1">
      <alignment horizontal="center"/>
    </xf>
    <xf numFmtId="37" fontId="29" fillId="0" borderId="0" xfId="5" applyNumberFormat="1" applyFont="1" applyFill="1"/>
    <xf numFmtId="0" fontId="29" fillId="0" borderId="0" xfId="5" applyFont="1" applyFill="1"/>
    <xf numFmtId="37" fontId="13" fillId="0" borderId="0" xfId="5" applyNumberFormat="1" applyFont="1" applyFill="1" applyAlignment="1">
      <alignment horizontal="right"/>
    </xf>
    <xf numFmtId="173" fontId="13" fillId="0" borderId="0" xfId="1" applyNumberFormat="1" applyFont="1" applyFill="1" applyAlignment="1" applyProtection="1">
      <alignment horizontal="right"/>
    </xf>
    <xf numFmtId="37" fontId="11" fillId="0" borderId="0" xfId="5" applyNumberFormat="1" applyFont="1" applyFill="1" applyAlignment="1" applyProtection="1">
      <alignment horizontal="right"/>
    </xf>
    <xf numFmtId="0" fontId="5" fillId="0" borderId="0" xfId="5" applyFont="1" applyFill="1"/>
    <xf numFmtId="37" fontId="28" fillId="0" borderId="0" xfId="5" applyNumberFormat="1" applyFont="1"/>
    <xf numFmtId="166" fontId="5" fillId="0" borderId="0" xfId="5" applyNumberFormat="1" applyFont="1" applyAlignment="1" applyProtection="1">
      <alignment horizontal="right"/>
    </xf>
    <xf numFmtId="164" fontId="4" fillId="0" borderId="0" xfId="0" applyNumberFormat="1" applyFont="1" applyAlignment="1" applyProtection="1">
      <alignment horizontal="left"/>
    </xf>
    <xf numFmtId="0" fontId="9" fillId="0" borderId="0" xfId="0" applyFont="1"/>
    <xf numFmtId="164" fontId="9" fillId="0" borderId="0" xfId="0" applyNumberFormat="1" applyFont="1" applyAlignment="1" applyProtection="1">
      <alignment horizontal="left"/>
    </xf>
    <xf numFmtId="3" fontId="4" fillId="0" borderId="0" xfId="0" applyNumberFormat="1" applyFont="1"/>
    <xf numFmtId="166" fontId="4" fillId="0" borderId="0" xfId="10" applyNumberFormat="1" applyFont="1"/>
    <xf numFmtId="172" fontId="8" fillId="0" borderId="0" xfId="8" applyNumberFormat="1" applyFont="1" applyFill="1" applyAlignment="1" applyProtection="1">
      <alignment horizontal="left"/>
    </xf>
    <xf numFmtId="37" fontId="4" fillId="0" borderId="0" xfId="8" applyNumberFormat="1" applyFont="1" applyAlignment="1" applyProtection="1">
      <alignment horizontal="left"/>
    </xf>
    <xf numFmtId="172" fontId="8" fillId="0" borderId="0" xfId="8" applyNumberFormat="1" applyFont="1" applyAlignment="1" applyProtection="1">
      <alignment horizontal="left"/>
    </xf>
    <xf numFmtId="172" fontId="4" fillId="0" borderId="0" xfId="8" applyNumberFormat="1" applyFont="1" applyAlignment="1" applyProtection="1">
      <alignment horizontal="left"/>
    </xf>
    <xf numFmtId="3" fontId="4" fillId="0" borderId="0" xfId="8" applyNumberFormat="1" applyFont="1"/>
    <xf numFmtId="37" fontId="8" fillId="0" borderId="0" xfId="0" applyNumberFormat="1" applyFont="1" applyAlignment="1" applyProtection="1">
      <alignment horizontal="left"/>
    </xf>
    <xf numFmtId="164" fontId="4" fillId="0" borderId="0" xfId="8" applyNumberFormat="1" applyFont="1" applyAlignment="1" applyProtection="1">
      <alignment horizontal="left"/>
    </xf>
    <xf numFmtId="164" fontId="8" fillId="0" borderId="0" xfId="8" applyNumberFormat="1" applyFont="1" applyAlignment="1" applyProtection="1">
      <alignment horizontal="left"/>
    </xf>
    <xf numFmtId="37" fontId="8" fillId="0" borderId="0" xfId="8" applyNumberFormat="1" applyFont="1" applyAlignment="1" applyProtection="1">
      <alignment horizontal="left"/>
    </xf>
    <xf numFmtId="3" fontId="4" fillId="0" borderId="0" xfId="0" applyNumberFormat="1" applyFont="1" applyAlignment="1">
      <alignment horizontal="center"/>
    </xf>
    <xf numFmtId="0" fontId="4" fillId="0" borderId="2" xfId="0" applyFont="1" applyBorder="1" applyAlignment="1">
      <alignment horizontal="center"/>
    </xf>
    <xf numFmtId="3" fontId="4" fillId="0" borderId="2" xfId="0" applyNumberFormat="1" applyFont="1" applyBorder="1" applyAlignment="1">
      <alignment horizontal="center"/>
    </xf>
    <xf numFmtId="3" fontId="4" fillId="0" borderId="2" xfId="0" applyNumberFormat="1" applyFont="1" applyBorder="1" applyAlignment="1">
      <alignment horizontal="right"/>
    </xf>
    <xf numFmtId="169" fontId="12" fillId="0" borderId="0" xfId="1" applyNumberFormat="1" applyFont="1" applyFill="1" applyAlignment="1">
      <alignment horizontal="right"/>
    </xf>
    <xf numFmtId="0" fontId="13" fillId="0" borderId="0" xfId="5" applyFont="1" applyAlignment="1">
      <alignment vertical="center" textRotation="180" wrapText="1"/>
    </xf>
    <xf numFmtId="164" fontId="6" fillId="0" borderId="0" xfId="0" applyNumberFormat="1" applyFont="1" applyAlignment="1" applyProtection="1"/>
    <xf numFmtId="3" fontId="7" fillId="0" borderId="0" xfId="8" applyNumberFormat="1" applyFont="1" applyAlignment="1" applyProtection="1">
      <alignment horizontal="right"/>
    </xf>
    <xf numFmtId="3" fontId="11" fillId="0" borderId="0" xfId="8" applyNumberFormat="1" applyFont="1" applyAlignment="1" applyProtection="1">
      <alignment horizontal="right"/>
    </xf>
    <xf numFmtId="3" fontId="10" fillId="0" borderId="0" xfId="0" quotePrefix="1" applyNumberFormat="1" applyFont="1" applyAlignment="1">
      <alignment horizontal="right"/>
    </xf>
    <xf numFmtId="164" fontId="40" fillId="0" borderId="0" xfId="0" applyNumberFormat="1" applyFont="1" applyAlignment="1" applyProtection="1"/>
    <xf numFmtId="0" fontId="41" fillId="0" borderId="0" xfId="0" applyFont="1"/>
    <xf numFmtId="0" fontId="38" fillId="0" borderId="0" xfId="4" applyFont="1" applyBorder="1" applyAlignment="1">
      <alignment horizontal="right"/>
    </xf>
    <xf numFmtId="169" fontId="10" fillId="0" borderId="0" xfId="4" applyNumberFormat="1" applyFont="1"/>
    <xf numFmtId="0" fontId="7" fillId="0" borderId="0" xfId="0" applyFont="1" applyAlignment="1"/>
    <xf numFmtId="0" fontId="7" fillId="0" borderId="0" xfId="0" applyFont="1" applyBorder="1"/>
    <xf numFmtId="0" fontId="7" fillId="0" borderId="0" xfId="0" applyFont="1" applyBorder="1" applyAlignment="1">
      <alignment horizontal="right"/>
    </xf>
    <xf numFmtId="170" fontId="13" fillId="0" borderId="0" xfId="0" applyNumberFormat="1" applyFont="1" applyAlignment="1">
      <alignment horizontal="right"/>
    </xf>
    <xf numFmtId="0" fontId="13" fillId="0" borderId="0" xfId="0" applyFont="1" applyBorder="1" applyAlignment="1">
      <alignment horizontal="left"/>
    </xf>
    <xf numFmtId="0" fontId="0" fillId="0" borderId="0" xfId="0" applyBorder="1"/>
    <xf numFmtId="0" fontId="44" fillId="0" borderId="0" xfId="0" applyFont="1" applyAlignment="1">
      <alignment horizontal="right"/>
    </xf>
    <xf numFmtId="0" fontId="4" fillId="0" borderId="0" xfId="0" applyFont="1" applyBorder="1" applyAlignment="1">
      <alignment horizontal="left"/>
    </xf>
    <xf numFmtId="170" fontId="4" fillId="0" borderId="0" xfId="0" applyNumberFormat="1" applyFont="1" applyAlignment="1">
      <alignment horizontal="right"/>
    </xf>
    <xf numFmtId="166" fontId="13" fillId="0" borderId="0" xfId="10" applyNumberFormat="1" applyFont="1" applyAlignment="1"/>
    <xf numFmtId="166" fontId="13" fillId="0" borderId="0" xfId="10" applyNumberFormat="1" applyFont="1" applyAlignment="1">
      <alignment horizontal="right"/>
    </xf>
    <xf numFmtId="3" fontId="13" fillId="0" borderId="0" xfId="3" applyNumberFormat="1" applyFont="1" applyFill="1" applyBorder="1"/>
    <xf numFmtId="0" fontId="13" fillId="0" borderId="0" xfId="6" applyNumberFormat="1" applyFont="1" applyAlignment="1">
      <alignment horizontal="right"/>
    </xf>
    <xf numFmtId="3" fontId="10" fillId="0" borderId="0" xfId="0" applyNumberFormat="1" applyFont="1" applyBorder="1" applyProtection="1"/>
    <xf numFmtId="3" fontId="6" fillId="0" borderId="0" xfId="0" applyNumberFormat="1" applyFont="1" applyBorder="1" applyProtection="1"/>
    <xf numFmtId="37" fontId="11" fillId="0" borderId="0" xfId="0" applyNumberFormat="1" applyFont="1" applyFill="1" applyAlignment="1">
      <alignment horizontal="right"/>
    </xf>
    <xf numFmtId="0" fontId="23" fillId="0" borderId="0" xfId="0" applyFont="1" applyAlignment="1">
      <alignment vertical="center" textRotation="180"/>
    </xf>
    <xf numFmtId="3" fontId="8" fillId="0" borderId="0" xfId="0" applyNumberFormat="1" applyFont="1" applyBorder="1"/>
    <xf numFmtId="0" fontId="46" fillId="0" borderId="0" xfId="0" applyFont="1"/>
    <xf numFmtId="0" fontId="47" fillId="0" borderId="0" xfId="0" applyFont="1" applyAlignment="1">
      <alignment vertical="center"/>
    </xf>
    <xf numFmtId="0" fontId="6" fillId="0" borderId="0" xfId="0" applyFont="1" applyBorder="1" applyAlignment="1">
      <alignment horizontal="centerContinuous"/>
    </xf>
    <xf numFmtId="0" fontId="7" fillId="0" borderId="0" xfId="0" applyFont="1" applyBorder="1" applyAlignment="1"/>
    <xf numFmtId="0" fontId="7" fillId="0" borderId="0" xfId="0" applyFont="1" applyBorder="1" applyAlignment="1">
      <alignment horizontal="centerContinuous"/>
    </xf>
    <xf numFmtId="0" fontId="7" fillId="0" borderId="0" xfId="3" applyFont="1" applyFill="1" applyBorder="1" applyAlignment="1"/>
    <xf numFmtId="0" fontId="11" fillId="0" borderId="0" xfId="3" applyFont="1" applyFill="1" applyBorder="1" applyAlignment="1">
      <alignment horizontal="right"/>
    </xf>
    <xf numFmtId="166" fontId="13" fillId="0" borderId="0" xfId="3" applyNumberFormat="1" applyFont="1" applyFill="1" applyBorder="1"/>
    <xf numFmtId="0" fontId="4" fillId="0" borderId="0" xfId="0" applyFont="1" applyBorder="1"/>
    <xf numFmtId="3" fontId="7" fillId="0" borderId="0" xfId="3" applyNumberFormat="1" applyFont="1" applyFill="1" applyBorder="1"/>
    <xf numFmtId="0" fontId="7" fillId="0" borderId="0" xfId="3" applyFont="1" applyFill="1" applyBorder="1"/>
    <xf numFmtId="0" fontId="8" fillId="0" borderId="0" xfId="3" applyFont="1" applyFill="1" applyBorder="1"/>
    <xf numFmtId="166" fontId="8" fillId="0" borderId="0" xfId="0" applyNumberFormat="1" applyFont="1" applyBorder="1"/>
    <xf numFmtId="0" fontId="46" fillId="0" borderId="0" xfId="0" applyFont="1" applyBorder="1"/>
    <xf numFmtId="3" fontId="4" fillId="0" borderId="0" xfId="0" applyNumberFormat="1" applyFont="1" applyBorder="1" applyAlignment="1">
      <alignment horizontal="center"/>
    </xf>
    <xf numFmtId="3" fontId="4" fillId="0" borderId="0" xfId="0" applyNumberFormat="1" applyFont="1" applyBorder="1" applyAlignment="1">
      <alignment horizontal="right"/>
    </xf>
    <xf numFmtId="3" fontId="2" fillId="0" borderId="0" xfId="0" applyNumberFormat="1" applyFont="1" applyAlignment="1">
      <alignment horizontal="right"/>
    </xf>
    <xf numFmtId="166" fontId="13" fillId="0" borderId="0" xfId="0" applyNumberFormat="1" applyFont="1" applyAlignment="1" applyProtection="1">
      <alignment horizontal="center"/>
      <protection locked="0"/>
    </xf>
    <xf numFmtId="166" fontId="13" fillId="0" borderId="0" xfId="0" applyNumberFormat="1" applyFont="1" applyAlignment="1" applyProtection="1">
      <alignment horizontal="right"/>
      <protection locked="0"/>
    </xf>
    <xf numFmtId="0" fontId="8" fillId="0" borderId="0" xfId="0" applyFont="1" applyAlignment="1">
      <alignment wrapText="1"/>
    </xf>
    <xf numFmtId="37" fontId="13" fillId="0" borderId="0" xfId="0" quotePrefix="1" applyNumberFormat="1" applyFont="1" applyAlignment="1" applyProtection="1">
      <alignment horizontal="right"/>
    </xf>
    <xf numFmtId="37" fontId="4" fillId="0" borderId="0" xfId="0" applyNumberFormat="1" applyFont="1" applyAlignment="1" applyProtection="1">
      <alignment horizontal="right"/>
    </xf>
    <xf numFmtId="164" fontId="9" fillId="0" borderId="0" xfId="0" applyNumberFormat="1" applyFont="1" applyAlignment="1" applyProtection="1">
      <alignment horizontal="right"/>
    </xf>
    <xf numFmtId="3" fontId="11" fillId="0" borderId="0" xfId="0" applyNumberFormat="1" applyFont="1" applyAlignment="1" applyProtection="1">
      <alignment horizontal="right"/>
    </xf>
    <xf numFmtId="0" fontId="2" fillId="0" borderId="0" xfId="0" applyFont="1"/>
    <xf numFmtId="49" fontId="34" fillId="0" borderId="0" xfId="3" applyNumberFormat="1" applyFont="1" applyFill="1" applyAlignment="1">
      <alignment wrapText="1"/>
    </xf>
    <xf numFmtId="1" fontId="10" fillId="0" borderId="0" xfId="0" quotePrefix="1" applyNumberFormat="1" applyFont="1" applyAlignment="1" applyProtection="1">
      <alignment horizontal="left" vertical="center"/>
    </xf>
    <xf numFmtId="0" fontId="10" fillId="0" borderId="0" xfId="0" applyFont="1" applyAlignment="1">
      <alignment vertical="center"/>
    </xf>
    <xf numFmtId="0" fontId="8" fillId="0" borderId="0" xfId="0" applyFont="1" applyAlignment="1">
      <alignment horizontal="center"/>
    </xf>
    <xf numFmtId="172" fontId="2" fillId="0" borderId="0" xfId="8" applyNumberFormat="1" applyFont="1" applyAlignment="1" applyProtection="1">
      <alignment horizontal="left"/>
    </xf>
    <xf numFmtId="0" fontId="0" fillId="0" borderId="0" xfId="0"/>
    <xf numFmtId="167" fontId="13" fillId="0" borderId="0" xfId="6" applyNumberFormat="1" applyFont="1" applyFill="1"/>
    <xf numFmtId="0" fontId="2" fillId="0" borderId="0" xfId="0" applyFont="1" applyAlignment="1">
      <alignment horizontal="centerContinuous"/>
    </xf>
    <xf numFmtId="0" fontId="13" fillId="0" borderId="0" xfId="0" quotePrefix="1" applyFont="1"/>
    <xf numFmtId="4" fontId="13" fillId="0" borderId="0" xfId="0" quotePrefix="1" applyNumberFormat="1" applyFont="1"/>
    <xf numFmtId="0" fontId="5" fillId="0" borderId="0" xfId="0" applyFont="1" applyAlignment="1">
      <alignment horizontal="center"/>
    </xf>
    <xf numFmtId="164" fontId="26" fillId="0" borderId="0" xfId="0" applyNumberFormat="1" applyFont="1" applyAlignment="1" applyProtection="1">
      <alignment horizontal="left" wrapText="1"/>
    </xf>
    <xf numFmtId="37" fontId="2" fillId="0" borderId="0" xfId="7" applyFont="1"/>
    <xf numFmtId="169" fontId="2" fillId="0" borderId="0" xfId="1" applyNumberFormat="1" applyFont="1"/>
    <xf numFmtId="169" fontId="2" fillId="0" borderId="0" xfId="0" applyNumberFormat="1" applyFont="1"/>
    <xf numFmtId="3" fontId="5" fillId="0" borderId="0" xfId="0" applyNumberFormat="1" applyFont="1" applyFill="1" applyAlignment="1">
      <alignment horizontal="right"/>
    </xf>
    <xf numFmtId="10" fontId="2" fillId="0" borderId="0" xfId="10" applyNumberFormat="1" applyFont="1"/>
    <xf numFmtId="0" fontId="2" fillId="0" borderId="0" xfId="0" applyFont="1" applyAlignment="1">
      <alignment horizontal="center"/>
    </xf>
    <xf numFmtId="169" fontId="2" fillId="0" borderId="0" xfId="1" applyNumberFormat="1" applyFont="1" applyAlignment="1">
      <alignment wrapText="1"/>
    </xf>
    <xf numFmtId="0" fontId="2" fillId="0" borderId="0" xfId="0" applyFont="1" applyAlignment="1">
      <alignment wrapText="1"/>
    </xf>
    <xf numFmtId="167" fontId="13" fillId="0" borderId="0" xfId="0" applyNumberFormat="1" applyFont="1" applyFill="1"/>
    <xf numFmtId="167" fontId="14" fillId="0" borderId="0" xfId="0" applyNumberFormat="1" applyFont="1" applyFill="1"/>
    <xf numFmtId="0" fontId="12" fillId="0" borderId="0" xfId="0" applyFont="1" applyFill="1"/>
    <xf numFmtId="166" fontId="2" fillId="0" borderId="0" xfId="10" applyNumberFormat="1" applyFont="1"/>
    <xf numFmtId="172" fontId="2" fillId="0" borderId="0" xfId="8" applyNumberFormat="1" applyFont="1" applyFill="1" applyAlignment="1" applyProtection="1">
      <alignment horizontal="left"/>
    </xf>
    <xf numFmtId="3" fontId="2" fillId="0" borderId="0" xfId="0" applyNumberFormat="1" applyFont="1"/>
    <xf numFmtId="3" fontId="2" fillId="0" borderId="0" xfId="8" applyNumberFormat="1" applyFont="1"/>
    <xf numFmtId="37" fontId="2" fillId="0" borderId="0" xfId="0" applyNumberFormat="1" applyFont="1" applyAlignment="1" applyProtection="1">
      <alignment horizontal="left"/>
    </xf>
    <xf numFmtId="172" fontId="2" fillId="0" borderId="0" xfId="0" applyNumberFormat="1" applyFont="1" applyAlignment="1" applyProtection="1">
      <alignment horizontal="left"/>
    </xf>
    <xf numFmtId="164" fontId="2" fillId="0" borderId="0" xfId="8" applyNumberFormat="1" applyFont="1" applyAlignment="1" applyProtection="1">
      <alignment horizontal="left"/>
    </xf>
    <xf numFmtId="37" fontId="2" fillId="0" borderId="0" xfId="8" applyNumberFormat="1" applyFont="1" applyAlignment="1" applyProtection="1">
      <alignment horizontal="left"/>
    </xf>
    <xf numFmtId="0" fontId="2" fillId="0" borderId="0" xfId="8" applyFont="1"/>
    <xf numFmtId="3" fontId="2" fillId="0" borderId="0" xfId="8" applyNumberFormat="1" applyFont="1" applyAlignment="1" applyProtection="1">
      <alignment horizontal="left"/>
    </xf>
    <xf numFmtId="167" fontId="2" fillId="0" borderId="0" xfId="8" applyNumberFormat="1" applyFont="1"/>
    <xf numFmtId="49" fontId="2" fillId="0" borderId="0" xfId="3" applyNumberFormat="1" applyFont="1" applyFill="1" applyAlignment="1">
      <alignment horizontal="left" wrapText="1"/>
    </xf>
    <xf numFmtId="164" fontId="10" fillId="0" borderId="0" xfId="0" applyNumberFormat="1" applyFont="1" applyAlignment="1" applyProtection="1">
      <alignment horizontal="center"/>
    </xf>
    <xf numFmtId="164" fontId="2" fillId="0" borderId="0" xfId="0" applyNumberFormat="1" applyFont="1" applyProtection="1"/>
    <xf numFmtId="3" fontId="13" fillId="0" borderId="0" xfId="0" applyNumberFormat="1" applyFont="1" applyBorder="1"/>
    <xf numFmtId="3" fontId="13" fillId="0" borderId="3" xfId="0" applyNumberFormat="1" applyFont="1" applyBorder="1"/>
    <xf numFmtId="0" fontId="2" fillId="0" borderId="0" xfId="0" applyFont="1" applyBorder="1"/>
    <xf numFmtId="0" fontId="17" fillId="0" borderId="0" xfId="0" applyFont="1" applyBorder="1" applyAlignment="1">
      <alignment horizontal="right"/>
    </xf>
    <xf numFmtId="6" fontId="13" fillId="0" borderId="0" xfId="0" quotePrefix="1" applyNumberFormat="1" applyFont="1" applyBorder="1" applyAlignment="1">
      <alignment horizontal="left"/>
    </xf>
    <xf numFmtId="0" fontId="2" fillId="0" borderId="0" xfId="0" applyFont="1" applyAlignment="1">
      <alignment horizontal="left" vertical="top"/>
    </xf>
    <xf numFmtId="0" fontId="2" fillId="0" borderId="0" xfId="0" applyFont="1" applyAlignment="1">
      <alignment vertical="top"/>
    </xf>
    <xf numFmtId="0" fontId="5" fillId="0" borderId="0" xfId="0" applyFont="1" applyAlignment="1">
      <alignment horizontal="center"/>
    </xf>
    <xf numFmtId="9" fontId="5" fillId="0" borderId="0" xfId="10" applyNumberFormat="1" applyFont="1" applyAlignment="1" applyProtection="1">
      <alignment horizontal="right"/>
    </xf>
    <xf numFmtId="1" fontId="10" fillId="0" borderId="0" xfId="0" quotePrefix="1" applyNumberFormat="1" applyFont="1" applyAlignment="1" applyProtection="1">
      <alignment horizontal="left" vertical="center"/>
    </xf>
    <xf numFmtId="0" fontId="10" fillId="0" borderId="0" xfId="0" applyFont="1" applyAlignment="1">
      <alignment vertical="center"/>
    </xf>
    <xf numFmtId="0" fontId="2" fillId="0" borderId="0" xfId="0" applyFont="1" applyAlignment="1">
      <alignment horizontal="center"/>
    </xf>
    <xf numFmtId="165" fontId="9" fillId="0" borderId="0" xfId="5" applyNumberFormat="1" applyFont="1" applyAlignment="1" applyProtection="1">
      <alignment horizontal="right"/>
    </xf>
    <xf numFmtId="0" fontId="11" fillId="0" borderId="0" xfId="0" applyFont="1" applyBorder="1" applyAlignment="1"/>
    <xf numFmtId="165" fontId="11" fillId="0" borderId="0" xfId="0" applyNumberFormat="1" applyFont="1" applyAlignment="1" applyProtection="1">
      <alignment horizontal="right"/>
    </xf>
    <xf numFmtId="166" fontId="11" fillId="0" borderId="0" xfId="0" applyNumberFormat="1" applyFont="1" applyAlignment="1" applyProtection="1">
      <alignment horizontal="right"/>
    </xf>
    <xf numFmtId="166" fontId="14" fillId="0" borderId="0" xfId="0" applyNumberFormat="1" applyFont="1" applyAlignment="1" applyProtection="1">
      <alignment horizontal="right"/>
    </xf>
    <xf numFmtId="37" fontId="7" fillId="0" borderId="0" xfId="0" applyNumberFormat="1" applyFont="1" applyFill="1" applyAlignment="1" applyProtection="1">
      <alignment horizontal="left"/>
    </xf>
    <xf numFmtId="0" fontId="13" fillId="0" borderId="0" xfId="0" applyFont="1" applyFill="1"/>
    <xf numFmtId="37" fontId="13" fillId="0" borderId="0" xfId="0" applyNumberFormat="1" applyFont="1" applyFill="1" applyProtection="1"/>
    <xf numFmtId="37" fontId="5" fillId="0" borderId="0" xfId="0" applyNumberFormat="1" applyFont="1" applyFill="1" applyProtection="1">
      <protection locked="0"/>
    </xf>
    <xf numFmtId="0" fontId="5" fillId="0" borderId="0" xfId="0" applyFont="1" applyFill="1"/>
    <xf numFmtId="37" fontId="5" fillId="0" borderId="0" xfId="0" applyNumberFormat="1" applyFont="1" applyFill="1"/>
    <xf numFmtId="37" fontId="13" fillId="0" borderId="0" xfId="0" applyNumberFormat="1" applyFont="1" applyFill="1" applyProtection="1">
      <protection locked="0"/>
    </xf>
    <xf numFmtId="164" fontId="7" fillId="0" borderId="0" xfId="0" applyNumberFormat="1" applyFont="1" applyFill="1" applyAlignment="1" applyProtection="1">
      <alignment horizontal="left"/>
    </xf>
    <xf numFmtId="37" fontId="14" fillId="0" borderId="0" xfId="0" applyNumberFormat="1" applyFont="1" applyFill="1" applyProtection="1"/>
    <xf numFmtId="37" fontId="30" fillId="0" borderId="0" xfId="0" applyNumberFormat="1" applyFont="1" applyFill="1" applyProtection="1"/>
    <xf numFmtId="37" fontId="7" fillId="0" borderId="0" xfId="0" applyNumberFormat="1" applyFont="1" applyFill="1" applyProtection="1"/>
    <xf numFmtId="37" fontId="5" fillId="0" borderId="0" xfId="0" applyNumberFormat="1" applyFont="1" applyFill="1" applyProtection="1"/>
    <xf numFmtId="164" fontId="11" fillId="0" borderId="0" xfId="0" applyNumberFormat="1" applyFont="1" applyFill="1" applyAlignment="1" applyProtection="1">
      <alignment horizontal="left"/>
    </xf>
    <xf numFmtId="37" fontId="11" fillId="0" borderId="0" xfId="0" applyNumberFormat="1" applyFont="1" applyFill="1" applyProtection="1"/>
    <xf numFmtId="37" fontId="29" fillId="0" borderId="0" xfId="0" applyNumberFormat="1" applyFont="1" applyFill="1" applyProtection="1"/>
    <xf numFmtId="0" fontId="0" fillId="0" borderId="0" xfId="0"/>
    <xf numFmtId="4" fontId="0" fillId="0" borderId="0" xfId="0" applyNumberFormat="1"/>
    <xf numFmtId="164" fontId="7" fillId="0" borderId="0" xfId="0" applyNumberFormat="1" applyFont="1" applyAlignment="1" applyProtection="1">
      <alignment horizontal="center"/>
    </xf>
    <xf numFmtId="3" fontId="29" fillId="0" borderId="0" xfId="0" applyNumberFormat="1" applyFont="1" applyAlignment="1" applyProtection="1">
      <alignment horizontal="right"/>
    </xf>
    <xf numFmtId="3" fontId="28" fillId="0" borderId="0" xfId="0" applyNumberFormat="1" applyFont="1" applyAlignment="1" applyProtection="1">
      <alignment horizontal="right"/>
    </xf>
    <xf numFmtId="3" fontId="5" fillId="0" borderId="0" xfId="0" applyNumberFormat="1" applyFont="1" applyAlignment="1" applyProtection="1">
      <alignment horizontal="right"/>
    </xf>
    <xf numFmtId="3" fontId="5" fillId="0" borderId="0" xfId="0" applyNumberFormat="1" applyFont="1" applyFill="1" applyAlignment="1" applyProtection="1">
      <alignment horizontal="right"/>
    </xf>
    <xf numFmtId="43" fontId="10" fillId="0" borderId="0" xfId="1" applyFont="1" applyAlignment="1" applyProtection="1">
      <alignment horizontal="right" vertical="center"/>
    </xf>
    <xf numFmtId="43" fontId="10" fillId="0" borderId="0" xfId="1" applyFont="1" applyAlignment="1">
      <alignment horizontal="right" vertical="center"/>
    </xf>
    <xf numFmtId="43" fontId="10" fillId="0" borderId="0" xfId="1" applyFont="1" applyBorder="1" applyAlignment="1" applyProtection="1">
      <alignment horizontal="right" vertical="center"/>
    </xf>
    <xf numFmtId="43" fontId="10" fillId="0" borderId="0" xfId="1" applyFont="1" applyBorder="1" applyAlignment="1">
      <alignment horizontal="right" vertical="center"/>
    </xf>
    <xf numFmtId="43" fontId="10" fillId="0" borderId="0" xfId="1" applyFont="1" applyAlignment="1">
      <alignment vertical="center"/>
    </xf>
    <xf numFmtId="43" fontId="10" fillId="0" borderId="0" xfId="1" applyFont="1" applyFill="1" applyBorder="1" applyAlignment="1" applyProtection="1">
      <alignment horizontal="right" vertical="center"/>
    </xf>
    <xf numFmtId="43" fontId="8" fillId="0" borderId="0" xfId="1" applyFont="1"/>
    <xf numFmtId="164" fontId="24" fillId="0" borderId="0" xfId="0" applyNumberFormat="1" applyFont="1" applyAlignment="1" applyProtection="1">
      <alignment horizontal="right" vertical="center"/>
    </xf>
    <xf numFmtId="164" fontId="40" fillId="0" borderId="0" xfId="0" applyNumberFormat="1" applyFont="1" applyAlignment="1" applyProtection="1">
      <alignment vertical="center" wrapText="1"/>
    </xf>
    <xf numFmtId="1" fontId="10" fillId="0" borderId="0" xfId="0" quotePrefix="1" applyNumberFormat="1" applyFont="1" applyAlignment="1" applyProtection="1">
      <alignment horizontal="left" vertical="center"/>
    </xf>
    <xf numFmtId="0" fontId="10" fillId="0" borderId="0" xfId="0" applyFont="1" applyAlignment="1">
      <alignment horizontal="center"/>
    </xf>
    <xf numFmtId="0" fontId="5" fillId="0" borderId="0" xfId="0" applyFont="1" applyFill="1" applyAlignment="1">
      <alignment vertical="center" wrapText="1"/>
    </xf>
    <xf numFmtId="3" fontId="5" fillId="0" borderId="0" xfId="0" applyNumberFormat="1" applyFont="1" applyAlignment="1">
      <alignment horizontal="right" vertical="center"/>
    </xf>
    <xf numFmtId="169" fontId="5" fillId="0" borderId="0" xfId="1" applyNumberFormat="1" applyFont="1" applyAlignment="1">
      <alignment horizontal="center"/>
    </xf>
    <xf numFmtId="169" fontId="5" fillId="0" borderId="0" xfId="1" applyNumberFormat="1" applyFont="1" applyAlignment="1">
      <alignment horizontal="right"/>
    </xf>
    <xf numFmtId="0" fontId="26" fillId="0" borderId="0" xfId="0" applyFont="1" applyFill="1"/>
    <xf numFmtId="1" fontId="5" fillId="0" borderId="0" xfId="0" applyNumberFormat="1" applyFont="1" applyFill="1" applyAlignment="1">
      <alignment horizontal="center"/>
    </xf>
    <xf numFmtId="3" fontId="5" fillId="0" borderId="0" xfId="0" applyNumberFormat="1" applyFont="1" applyFill="1" applyAlignment="1">
      <alignment horizontal="center"/>
    </xf>
    <xf numFmtId="0" fontId="5" fillId="0" borderId="0" xfId="0" applyFont="1" applyFill="1" applyAlignment="1">
      <alignment horizontal="center"/>
    </xf>
    <xf numFmtId="0" fontId="2" fillId="0" borderId="0" xfId="0" applyFont="1" applyFill="1"/>
    <xf numFmtId="0" fontId="27" fillId="0" borderId="0" xfId="0" applyFont="1" applyFill="1"/>
    <xf numFmtId="43" fontId="10" fillId="0" borderId="0" xfId="1" quotePrefix="1" applyFont="1" applyFill="1" applyBorder="1" applyAlignment="1" applyProtection="1">
      <alignment horizontal="right" vertical="center"/>
    </xf>
    <xf numFmtId="0" fontId="10" fillId="0" borderId="0" xfId="0" applyFont="1" applyAlignment="1">
      <alignment horizontal="center"/>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center"/>
    </xf>
    <xf numFmtId="0" fontId="4" fillId="0" borderId="0" xfId="0" applyFont="1" applyAlignment="1">
      <alignment horizontal="center"/>
    </xf>
    <xf numFmtId="37" fontId="13" fillId="0" borderId="0" xfId="0" applyNumberFormat="1" applyFont="1" applyAlignment="1" applyProtection="1">
      <alignment horizontal="center"/>
    </xf>
    <xf numFmtId="43" fontId="13" fillId="0" borderId="0" xfId="1" applyFont="1" applyProtection="1"/>
    <xf numFmtId="170" fontId="13" fillId="0" borderId="0" xfId="8" applyNumberFormat="1" applyFont="1" applyProtection="1"/>
    <xf numFmtId="43" fontId="13" fillId="0" borderId="0" xfId="1" applyFont="1"/>
    <xf numFmtId="170" fontId="13" fillId="0" borderId="0" xfId="8" applyNumberFormat="1" applyFont="1"/>
    <xf numFmtId="170" fontId="2" fillId="0" borderId="0" xfId="8" applyNumberFormat="1" applyFont="1"/>
    <xf numFmtId="3" fontId="2" fillId="0" borderId="0" xfId="8" applyNumberFormat="1" applyFont="1" applyProtection="1"/>
    <xf numFmtId="37" fontId="50" fillId="0" borderId="0" xfId="11" applyNumberFormat="1" applyFont="1" applyAlignment="1">
      <alignment vertical="center"/>
    </xf>
    <xf numFmtId="37" fontId="2" fillId="0" borderId="0" xfId="11" applyNumberFormat="1" applyFont="1" applyAlignment="1">
      <alignment vertical="center"/>
    </xf>
    <xf numFmtId="37" fontId="17" fillId="0" borderId="0" xfId="11" applyNumberFormat="1" applyFont="1" applyAlignment="1">
      <alignment vertical="center"/>
    </xf>
    <xf numFmtId="0" fontId="0" fillId="0" borderId="0" xfId="0"/>
    <xf numFmtId="37" fontId="5" fillId="0" borderId="0" xfId="0" applyNumberFormat="1" applyFont="1"/>
    <xf numFmtId="0" fontId="11" fillId="0" borderId="0" xfId="0" applyFont="1" applyAlignment="1">
      <alignment horizontal="center"/>
    </xf>
    <xf numFmtId="37" fontId="11" fillId="0" borderId="0" xfId="5" applyNumberFormat="1" applyFont="1" applyFill="1" applyAlignment="1" applyProtection="1"/>
    <xf numFmtId="37" fontId="11" fillId="0" borderId="0" xfId="5" applyNumberFormat="1" applyFont="1" applyAlignment="1" applyProtection="1">
      <alignment horizontal="center"/>
    </xf>
    <xf numFmtId="37" fontId="13" fillId="0" borderId="0" xfId="1" applyNumberFormat="1" applyFont="1" applyFill="1" applyAlignment="1" applyProtection="1">
      <alignment horizontal="right"/>
    </xf>
    <xf numFmtId="37" fontId="7" fillId="0" borderId="0" xfId="5" applyNumberFormat="1" applyFont="1" applyAlignment="1" applyProtection="1">
      <alignment horizontal="centerContinuous"/>
    </xf>
    <xf numFmtId="37" fontId="13" fillId="0" borderId="0" xfId="5" applyNumberFormat="1" applyFont="1" applyAlignment="1" applyProtection="1">
      <alignment horizontal="centerContinuous"/>
    </xf>
    <xf numFmtId="164" fontId="13" fillId="0" borderId="0" xfId="5" applyNumberFormat="1" applyFont="1" applyProtection="1"/>
    <xf numFmtId="0" fontId="11" fillId="0" borderId="0" xfId="5" applyFont="1" applyFill="1" applyAlignment="1" applyProtection="1">
      <alignment horizontal="left"/>
    </xf>
    <xf numFmtId="0" fontId="7" fillId="0" borderId="0" xfId="5" applyFont="1" applyAlignment="1" applyProtection="1">
      <alignment horizontal="left"/>
    </xf>
    <xf numFmtId="10" fontId="29" fillId="0" borderId="0" xfId="10" applyNumberFormat="1" applyFont="1" applyFill="1"/>
    <xf numFmtId="0" fontId="10" fillId="0" borderId="0" xfId="0" applyFont="1" applyAlignment="1">
      <alignment horizontal="center"/>
    </xf>
    <xf numFmtId="0" fontId="2" fillId="0" borderId="0" xfId="0" applyFont="1" applyAlignment="1">
      <alignment horizontal="center"/>
    </xf>
    <xf numFmtId="0" fontId="51" fillId="0" borderId="0" xfId="0" applyFont="1"/>
    <xf numFmtId="170" fontId="0" fillId="0" borderId="0" xfId="0" applyNumberFormat="1"/>
    <xf numFmtId="0" fontId="52" fillId="0" borderId="0" xfId="0" applyFont="1"/>
    <xf numFmtId="169" fontId="52" fillId="0" borderId="0" xfId="1" applyNumberFormat="1" applyFont="1"/>
    <xf numFmtId="169" fontId="52" fillId="0" borderId="0" xfId="1" applyNumberFormat="1" applyFont="1" applyBorder="1"/>
    <xf numFmtId="0" fontId="52" fillId="0" borderId="0" xfId="0" applyFont="1" applyBorder="1"/>
    <xf numFmtId="37" fontId="8" fillId="0" borderId="0" xfId="7" applyFont="1" applyBorder="1"/>
    <xf numFmtId="9" fontId="5" fillId="0" borderId="0" xfId="10" applyFont="1"/>
    <xf numFmtId="3" fontId="2" fillId="0" borderId="0" xfId="8" applyNumberFormat="1" applyFont="1" applyAlignment="1">
      <alignment horizontal="left" vertical="top"/>
    </xf>
    <xf numFmtId="3" fontId="15" fillId="0" borderId="0" xfId="8" applyNumberFormat="1" applyFont="1" applyAlignment="1">
      <alignment horizontal="left" vertical="top"/>
    </xf>
    <xf numFmtId="3" fontId="15" fillId="0" borderId="0" xfId="8" applyNumberFormat="1" applyFont="1"/>
    <xf numFmtId="3" fontId="4" fillId="0" borderId="0" xfId="0" applyNumberFormat="1" applyFont="1" applyAlignment="1">
      <alignment horizontal="right"/>
    </xf>
    <xf numFmtId="3" fontId="4" fillId="0" borderId="0" xfId="8" applyNumberFormat="1" applyFont="1" applyAlignment="1">
      <alignment horizontal="right"/>
    </xf>
    <xf numFmtId="3" fontId="2" fillId="0" borderId="0" xfId="8" applyNumberFormat="1" applyFont="1" applyAlignment="1">
      <alignment horizontal="right"/>
    </xf>
    <xf numFmtId="0" fontId="2" fillId="0" borderId="0" xfId="0" applyFont="1" applyAlignment="1">
      <alignment horizontal="right"/>
    </xf>
    <xf numFmtId="169" fontId="10" fillId="0" borderId="0" xfId="1" applyNumberFormat="1" applyFont="1"/>
    <xf numFmtId="0" fontId="2" fillId="0" borderId="0" xfId="0" applyFont="1" applyAlignment="1">
      <alignment horizontal="left"/>
    </xf>
    <xf numFmtId="0" fontId="2" fillId="0" borderId="0" xfId="0" applyFont="1" applyAlignment="1">
      <alignment horizontal="center"/>
    </xf>
    <xf numFmtId="3" fontId="2" fillId="0" borderId="0" xfId="0" applyNumberFormat="1" applyFont="1" applyAlignment="1">
      <alignment horizontal="center"/>
    </xf>
    <xf numFmtId="3" fontId="43" fillId="0" borderId="0" xfId="0" applyNumberFormat="1" applyFont="1" applyAlignment="1">
      <alignment horizontal="center"/>
    </xf>
    <xf numFmtId="3" fontId="43" fillId="0" borderId="0" xfId="0" applyNumberFormat="1" applyFont="1" applyAlignment="1">
      <alignment horizontal="right"/>
    </xf>
    <xf numFmtId="166" fontId="5" fillId="0" borderId="0" xfId="5" applyNumberFormat="1" applyFont="1" applyFill="1" applyAlignment="1" applyProtection="1">
      <alignment horizontal="right"/>
    </xf>
    <xf numFmtId="166" fontId="5" fillId="0" borderId="0" xfId="10" applyNumberFormat="1" applyFont="1" applyFill="1" applyAlignment="1" applyProtection="1">
      <alignment horizontal="right"/>
    </xf>
    <xf numFmtId="2" fontId="13" fillId="0" borderId="0" xfId="0" applyNumberFormat="1" applyFont="1"/>
    <xf numFmtId="0" fontId="32" fillId="0" borderId="0" xfId="0" quotePrefix="1" applyFont="1" applyAlignment="1">
      <alignment horizontal="center" vertical="center" textRotation="180"/>
    </xf>
    <xf numFmtId="0" fontId="32" fillId="0" borderId="0" xfId="0" applyFont="1" applyAlignment="1">
      <alignment horizontal="center" vertical="center" textRotation="180"/>
    </xf>
    <xf numFmtId="0" fontId="31" fillId="0" borderId="0" xfId="0" quotePrefix="1" applyFont="1" applyAlignment="1">
      <alignment horizontal="center" vertical="center" textRotation="180"/>
    </xf>
    <xf numFmtId="0" fontId="31" fillId="0" borderId="0" xfId="0" applyFont="1" applyAlignment="1">
      <alignment horizontal="center" vertical="center"/>
    </xf>
    <xf numFmtId="164" fontId="22" fillId="0" borderId="0" xfId="0" applyNumberFormat="1" applyFont="1" applyAlignment="1" applyProtection="1">
      <alignment horizontal="center"/>
    </xf>
    <xf numFmtId="37" fontId="7" fillId="0" borderId="0" xfId="0" applyNumberFormat="1" applyFont="1" applyAlignment="1" applyProtection="1">
      <alignment horizontal="center"/>
    </xf>
    <xf numFmtId="0" fontId="23" fillId="0" borderId="0" xfId="0" quotePrefix="1" applyFont="1" applyAlignment="1">
      <alignment horizontal="center" vertical="center" textRotation="180"/>
    </xf>
    <xf numFmtId="0" fontId="23" fillId="0" borderId="0" xfId="0" applyFont="1" applyAlignment="1">
      <alignment horizontal="center" vertical="center" textRotation="180"/>
    </xf>
    <xf numFmtId="0" fontId="13" fillId="0" borderId="0" xfId="0" applyFont="1" applyAlignment="1">
      <alignment horizontal="center"/>
    </xf>
    <xf numFmtId="0" fontId="21" fillId="0" borderId="0" xfId="0" applyFont="1" applyAlignment="1">
      <alignment wrapText="1"/>
    </xf>
    <xf numFmtId="0" fontId="8" fillId="0" borderId="0" xfId="0" applyFont="1" applyAlignment="1">
      <alignment wrapText="1"/>
    </xf>
    <xf numFmtId="1" fontId="10" fillId="0" borderId="0" xfId="0" quotePrefix="1" applyNumberFormat="1" applyFont="1" applyAlignment="1" applyProtection="1">
      <alignment horizontal="left" vertical="center"/>
    </xf>
    <xf numFmtId="10" fontId="10" fillId="0" borderId="0" xfId="0" applyNumberFormat="1" applyFont="1" applyAlignment="1" applyProtection="1">
      <alignment horizontal="right" vertical="center"/>
    </xf>
    <xf numFmtId="0" fontId="26" fillId="0" borderId="0" xfId="0" applyFont="1" applyAlignment="1">
      <alignment horizontal="left" vertical="center" wrapText="1"/>
    </xf>
    <xf numFmtId="0" fontId="26" fillId="0" borderId="0" xfId="0" applyNumberFormat="1" applyFont="1" applyAlignment="1">
      <alignment horizontal="left" vertical="center"/>
    </xf>
    <xf numFmtId="0" fontId="26" fillId="0" borderId="0" xfId="0" applyFont="1" applyAlignment="1">
      <alignment horizontal="left"/>
    </xf>
    <xf numFmtId="164" fontId="6" fillId="0" borderId="0" xfId="0" applyNumberFormat="1" applyFont="1" applyAlignment="1" applyProtection="1">
      <alignment horizontal="center" vertical="center"/>
    </xf>
    <xf numFmtId="0" fontId="6" fillId="0" borderId="0" xfId="0" applyFont="1" applyAlignment="1">
      <alignment horizontal="center"/>
    </xf>
    <xf numFmtId="0" fontId="6" fillId="0" borderId="0" xfId="0" quotePrefix="1" applyFont="1" applyAlignment="1">
      <alignment horizontal="center"/>
    </xf>
    <xf numFmtId="0" fontId="8" fillId="0" borderId="0" xfId="0" applyFont="1" applyAlignment="1">
      <alignment horizontal="center"/>
    </xf>
    <xf numFmtId="0" fontId="22" fillId="0" borderId="0" xfId="0" applyFont="1" applyAlignment="1">
      <alignment horizontal="center"/>
    </xf>
    <xf numFmtId="0" fontId="7" fillId="0" borderId="0" xfId="0" applyFont="1" applyAlignment="1">
      <alignment horizontal="center"/>
    </xf>
    <xf numFmtId="164" fontId="22" fillId="0" borderId="0" xfId="0" applyNumberFormat="1" applyFont="1" applyAlignment="1" applyProtection="1">
      <alignment horizontal="center" vertical="center"/>
    </xf>
    <xf numFmtId="0" fontId="10" fillId="0" borderId="0" xfId="0" applyFont="1" applyAlignment="1">
      <alignment horizontal="center"/>
    </xf>
    <xf numFmtId="164" fontId="24" fillId="0" borderId="0" xfId="0" applyNumberFormat="1" applyFont="1" applyAlignment="1" applyProtection="1">
      <alignment horizontal="right" vertical="center"/>
    </xf>
    <xf numFmtId="49" fontId="21" fillId="0" borderId="0" xfId="0" applyNumberFormat="1" applyFont="1" applyAlignment="1">
      <alignment wrapText="1"/>
    </xf>
    <xf numFmtId="0" fontId="2" fillId="0" borderId="0" xfId="0" applyFont="1" applyAlignment="1">
      <alignment wrapText="1"/>
    </xf>
    <xf numFmtId="49" fontId="20" fillId="0" borderId="0" xfId="0" applyNumberFormat="1" applyFont="1" applyAlignment="1">
      <alignment wrapText="1"/>
    </xf>
    <xf numFmtId="0" fontId="7" fillId="0" borderId="0" xfId="3" applyFont="1" applyFill="1" applyAlignment="1">
      <alignment horizontal="center"/>
    </xf>
    <xf numFmtId="49" fontId="21" fillId="0" borderId="0" xfId="0" applyNumberFormat="1" applyFont="1" applyAlignment="1">
      <alignment horizontal="left" wrapText="1"/>
    </xf>
    <xf numFmtId="3" fontId="6" fillId="0" borderId="0" xfId="0" applyNumberFormat="1" applyFont="1" applyAlignment="1">
      <alignment horizontal="center"/>
    </xf>
    <xf numFmtId="0" fontId="4" fillId="0" borderId="2" xfId="0" applyFont="1" applyBorder="1" applyAlignment="1">
      <alignment horizontal="left"/>
    </xf>
    <xf numFmtId="0" fontId="2" fillId="0" borderId="0" xfId="0" applyFont="1" applyAlignment="1">
      <alignment horizontal="left"/>
    </xf>
    <xf numFmtId="49" fontId="2" fillId="0" borderId="0" xfId="3" applyNumberFormat="1" applyFont="1" applyFill="1" applyAlignment="1">
      <alignment horizontal="left" vertical="top" wrapText="1"/>
    </xf>
    <xf numFmtId="164" fontId="41" fillId="0" borderId="0" xfId="0" applyNumberFormat="1" applyFont="1" applyAlignment="1" applyProtection="1">
      <alignment horizontal="left" vertical="top" wrapText="1"/>
    </xf>
    <xf numFmtId="37" fontId="4" fillId="0" borderId="0" xfId="0" applyNumberFormat="1" applyFont="1" applyFill="1" applyAlignment="1" applyProtection="1">
      <alignment horizontal="center"/>
    </xf>
    <xf numFmtId="0" fontId="2" fillId="0" borderId="0" xfId="0" applyFont="1" applyAlignment="1">
      <alignment horizontal="center"/>
    </xf>
    <xf numFmtId="172" fontId="15" fillId="0" borderId="0" xfId="8" quotePrefix="1" applyNumberFormat="1" applyFont="1" applyAlignment="1" applyProtection="1">
      <alignment horizontal="center"/>
    </xf>
    <xf numFmtId="0" fontId="34" fillId="0" borderId="0" xfId="8" applyFont="1" applyAlignment="1">
      <alignment horizontal="left" wrapText="1"/>
    </xf>
    <xf numFmtId="3" fontId="15" fillId="0" borderId="0" xfId="8" applyNumberFormat="1" applyFont="1" applyAlignment="1">
      <alignment horizontal="left" wrapText="1"/>
    </xf>
    <xf numFmtId="3" fontId="15" fillId="0" borderId="0" xfId="8" applyNumberFormat="1" applyFont="1" applyAlignment="1">
      <alignment horizontal="left" vertical="top"/>
    </xf>
    <xf numFmtId="0" fontId="34" fillId="0" borderId="0" xfId="0" applyFont="1" applyAlignment="1">
      <alignment vertical="center" wrapText="1"/>
    </xf>
    <xf numFmtId="0" fontId="2" fillId="0" borderId="0" xfId="0" applyFont="1" applyAlignment="1">
      <alignment vertical="center" wrapText="1"/>
    </xf>
    <xf numFmtId="0" fontId="22" fillId="0" borderId="0" xfId="0" applyFont="1" applyFill="1" applyAlignment="1">
      <alignment horizontal="center"/>
    </xf>
    <xf numFmtId="164" fontId="6" fillId="0" borderId="0" xfId="0" applyNumberFormat="1" applyFont="1" applyFill="1" applyAlignment="1" applyProtection="1">
      <alignment horizontal="center"/>
    </xf>
    <xf numFmtId="164" fontId="6" fillId="0" borderId="0" xfId="0" applyNumberFormat="1" applyFont="1" applyAlignment="1" applyProtection="1">
      <alignment horizontal="center"/>
    </xf>
    <xf numFmtId="164" fontId="2" fillId="0" borderId="0" xfId="0" applyNumberFormat="1" applyFont="1" applyAlignment="1" applyProtection="1">
      <alignment horizontal="center"/>
    </xf>
    <xf numFmtId="164" fontId="34" fillId="0" borderId="0" xfId="7" applyNumberFormat="1" applyFont="1" applyAlignment="1" applyProtection="1">
      <alignment horizontal="left" wrapText="1"/>
    </xf>
    <xf numFmtId="164" fontId="15" fillId="0" borderId="0" xfId="7" applyNumberFormat="1" applyFont="1" applyAlignment="1" applyProtection="1">
      <alignment wrapText="1"/>
    </xf>
    <xf numFmtId="164" fontId="6" fillId="0" borderId="0" xfId="7" applyNumberFormat="1" applyFont="1" applyFill="1" applyAlignment="1" applyProtection="1">
      <alignment horizontal="center"/>
    </xf>
    <xf numFmtId="37" fontId="5" fillId="0" borderId="0" xfId="7" applyFont="1" applyAlignment="1">
      <alignment horizontal="center"/>
    </xf>
    <xf numFmtId="164" fontId="34" fillId="0" borderId="0" xfId="7" applyNumberFormat="1" applyFont="1" applyAlignment="1" applyProtection="1">
      <alignment vertical="center" wrapText="1"/>
    </xf>
    <xf numFmtId="37" fontId="3" fillId="0" borderId="0" xfId="7" applyFont="1" applyAlignment="1">
      <alignment horizontal="center"/>
    </xf>
    <xf numFmtId="0" fontId="10" fillId="0" borderId="0" xfId="5" quotePrefix="1" applyFont="1" applyAlignment="1">
      <alignment horizontal="center" vertical="center" textRotation="180" wrapText="1"/>
    </xf>
    <xf numFmtId="0" fontId="13" fillId="0" borderId="0" xfId="5" quotePrefix="1" applyNumberFormat="1" applyFont="1" applyAlignment="1">
      <alignment horizontal="center" vertical="center" textRotation="180" wrapText="1"/>
    </xf>
    <xf numFmtId="0" fontId="0" fillId="0" borderId="0" xfId="0"/>
    <xf numFmtId="164" fontId="6" fillId="0" borderId="0" xfId="5" applyNumberFormat="1" applyFont="1" applyAlignment="1" applyProtection="1">
      <alignment horizontal="center"/>
    </xf>
    <xf numFmtId="0" fontId="0" fillId="0" borderId="0" xfId="0" applyAlignment="1"/>
    <xf numFmtId="0" fontId="13" fillId="0" borderId="0" xfId="5" quotePrefix="1" applyFont="1" applyAlignment="1">
      <alignment horizontal="center" vertical="center" textRotation="180" wrapText="1"/>
    </xf>
    <xf numFmtId="164" fontId="34" fillId="0" borderId="0" xfId="5" applyNumberFormat="1" applyFont="1" applyAlignment="1" applyProtection="1">
      <alignment horizontal="left" wrapText="1"/>
    </xf>
    <xf numFmtId="0" fontId="2" fillId="0" borderId="0" xfId="0" applyFont="1" applyAlignment="1"/>
    <xf numFmtId="0" fontId="4" fillId="0" borderId="0" xfId="0" applyFont="1" applyAlignment="1">
      <alignment horizontal="center"/>
    </xf>
    <xf numFmtId="0" fontId="26" fillId="0" borderId="0" xfId="0" applyFont="1" applyFill="1" applyAlignment="1">
      <alignment horizontal="left" wrapText="1"/>
    </xf>
    <xf numFmtId="164" fontId="26" fillId="0" borderId="0" xfId="0" applyNumberFormat="1" applyFont="1" applyAlignment="1" applyProtection="1">
      <alignment horizontal="left" vertical="top" wrapText="1"/>
    </xf>
    <xf numFmtId="0" fontId="5" fillId="0" borderId="0" xfId="0" applyFont="1" applyAlignment="1">
      <alignment horizontal="center"/>
    </xf>
    <xf numFmtId="0" fontId="21" fillId="0" borderId="0" xfId="0" applyFont="1" applyAlignment="1">
      <alignment horizontal="left"/>
    </xf>
    <xf numFmtId="0" fontId="21" fillId="0" borderId="0" xfId="0" applyFont="1" applyAlignment="1">
      <alignment horizontal="left" vertical="top" wrapText="1"/>
    </xf>
  </cellXfs>
  <cellStyles count="12">
    <cellStyle name="Comma" xfId="1" builtinId="3"/>
    <cellStyle name="Comma0 - Style2" xfId="2"/>
    <cellStyle name="Normal" xfId="0" builtinId="0"/>
    <cellStyle name="Normal_CNI CSF  liabilites-p10" xfId="3"/>
    <cellStyle name="Normal_MRTAB09 JULY" xfId="11"/>
    <cellStyle name="Normal_Stat Supplement 2006-07" xfId="4"/>
    <cellStyle name="Normal_statisticalsupplement2000-01" xfId="5"/>
    <cellStyle name="Normal_statisticalsupplement2004-05" xfId="6"/>
    <cellStyle name="Normal_STATSP96" xfId="7"/>
    <cellStyle name="Normal_STATSU97" xfId="8"/>
    <cellStyle name="Percen - Style1" xfId="9"/>
    <cellStyle name="Percent" xfId="10"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1567637032922752"/>
          <c:y val="7.3022384696676018E-2"/>
          <c:w val="0.86071479654254834"/>
          <c:h val="0.77958143670175106"/>
        </c:manualLayout>
      </c:layout>
      <c:lineChart>
        <c:grouping val="standard"/>
        <c:varyColors val="0"/>
        <c:ser>
          <c:idx val="0"/>
          <c:order val="0"/>
          <c:tx>
            <c:strRef>
              <c:f>'Page 11'!$B$3</c:f>
              <c:strCache>
                <c:ptCount val="1"/>
                <c:pt idx="0">
                  <c:v>C Corporations</c:v>
                </c:pt>
              </c:strCache>
            </c:strRef>
          </c:tx>
          <c:cat>
            <c:numRef>
              <c:f>'Page 11'!$A$4:$A$25</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'Page 11'!$B$4:$B$24</c:f>
              <c:numCache>
                <c:formatCode>#,##0</c:formatCode>
                <c:ptCount val="21"/>
                <c:pt idx="0">
                  <c:v>125808</c:v>
                </c:pt>
                <c:pt idx="1">
                  <c:v>125907</c:v>
                </c:pt>
                <c:pt idx="2">
                  <c:v>126322</c:v>
                </c:pt>
                <c:pt idx="3">
                  <c:v>133601</c:v>
                </c:pt>
                <c:pt idx="4">
                  <c:v>133404</c:v>
                </c:pt>
                <c:pt idx="5">
                  <c:v>133994</c:v>
                </c:pt>
                <c:pt idx="6">
                  <c:v>139179</c:v>
                </c:pt>
                <c:pt idx="7">
                  <c:v>138457</c:v>
                </c:pt>
                <c:pt idx="8">
                  <c:v>138830</c:v>
                </c:pt>
                <c:pt idx="9">
                  <c:v>145661</c:v>
                </c:pt>
                <c:pt idx="10">
                  <c:v>139691</c:v>
                </c:pt>
                <c:pt idx="11">
                  <c:v>130118</c:v>
                </c:pt>
                <c:pt idx="12">
                  <c:v>125139</c:v>
                </c:pt>
                <c:pt idx="13">
                  <c:v>124814</c:v>
                </c:pt>
                <c:pt idx="14">
                  <c:v>113506</c:v>
                </c:pt>
                <c:pt idx="15">
                  <c:v>108336</c:v>
                </c:pt>
                <c:pt idx="16">
                  <c:v>109696</c:v>
                </c:pt>
                <c:pt idx="17">
                  <c:v>104918</c:v>
                </c:pt>
                <c:pt idx="18">
                  <c:v>108861</c:v>
                </c:pt>
                <c:pt idx="19">
                  <c:v>113909</c:v>
                </c:pt>
                <c:pt idx="20">
                  <c:v>110551</c:v>
                </c:pt>
              </c:numCache>
            </c:numRef>
          </c:val>
          <c:smooth val="0"/>
        </c:ser>
        <c:ser>
          <c:idx val="2"/>
          <c:order val="1"/>
          <c:tx>
            <c:strRef>
              <c:f>'Page 11'!$D$3</c:f>
              <c:strCache>
                <c:ptCount val="1"/>
                <c:pt idx="0">
                  <c:v>S Corporations</c:v>
                </c:pt>
              </c:strCache>
            </c:strRef>
          </c:tx>
          <c:cat>
            <c:numRef>
              <c:f>'Page 11'!$A$4:$A$25</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'Page 11'!$D$4:$D$24</c:f>
              <c:numCache>
                <c:formatCode>#,##0</c:formatCode>
                <c:ptCount val="21"/>
                <c:pt idx="0">
                  <c:v>57584</c:v>
                </c:pt>
                <c:pt idx="1">
                  <c:v>62624</c:v>
                </c:pt>
                <c:pt idx="2">
                  <c:v>61752</c:v>
                </c:pt>
                <c:pt idx="3">
                  <c:v>67860</c:v>
                </c:pt>
                <c:pt idx="4">
                  <c:v>74236</c:v>
                </c:pt>
                <c:pt idx="5">
                  <c:v>81084</c:v>
                </c:pt>
                <c:pt idx="6">
                  <c:v>88751</c:v>
                </c:pt>
                <c:pt idx="7">
                  <c:v>97971</c:v>
                </c:pt>
                <c:pt idx="8">
                  <c:v>104965</c:v>
                </c:pt>
                <c:pt idx="9">
                  <c:v>111392</c:v>
                </c:pt>
                <c:pt idx="10">
                  <c:v>115813</c:v>
                </c:pt>
                <c:pt idx="11">
                  <c:v>122413</c:v>
                </c:pt>
                <c:pt idx="12">
                  <c:v>129615</c:v>
                </c:pt>
                <c:pt idx="13">
                  <c:v>139284</c:v>
                </c:pt>
                <c:pt idx="14">
                  <c:v>153279</c:v>
                </c:pt>
                <c:pt idx="15">
                  <c:v>158020</c:v>
                </c:pt>
                <c:pt idx="16">
                  <c:v>161147</c:v>
                </c:pt>
                <c:pt idx="17">
                  <c:v>162911</c:v>
                </c:pt>
                <c:pt idx="18">
                  <c:v>165541</c:v>
                </c:pt>
                <c:pt idx="19">
                  <c:v>164077</c:v>
                </c:pt>
                <c:pt idx="20">
                  <c:v>158937</c:v>
                </c:pt>
              </c:numCache>
            </c:numRef>
          </c:val>
          <c:smooth val="0"/>
        </c:ser>
        <c:ser>
          <c:idx val="4"/>
          <c:order val="2"/>
          <c:tx>
            <c:strRef>
              <c:f>'Page 11'!$F$3</c:f>
              <c:strCache>
                <c:ptCount val="1"/>
                <c:pt idx="0">
                  <c:v>LLCs or Business Trusts</c:v>
                </c:pt>
              </c:strCache>
            </c:strRef>
          </c:tx>
          <c:cat>
            <c:numRef>
              <c:f>'Page 11'!$A$4:$A$25</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'Page 11'!$F$4:$F$24</c:f>
              <c:numCache>
                <c:formatCode>#,##0</c:formatCode>
                <c:ptCount val="21"/>
                <c:pt idx="6">
                  <c:v>3547</c:v>
                </c:pt>
                <c:pt idx="7">
                  <c:v>6849</c:v>
                </c:pt>
                <c:pt idx="8">
                  <c:v>8959</c:v>
                </c:pt>
                <c:pt idx="9">
                  <c:v>14613</c:v>
                </c:pt>
                <c:pt idx="10">
                  <c:v>16478</c:v>
                </c:pt>
                <c:pt idx="11">
                  <c:v>31156</c:v>
                </c:pt>
                <c:pt idx="12">
                  <c:v>40182</c:v>
                </c:pt>
                <c:pt idx="13">
                  <c:v>58771</c:v>
                </c:pt>
                <c:pt idx="14">
                  <c:v>70897</c:v>
                </c:pt>
                <c:pt idx="15">
                  <c:v>84855</c:v>
                </c:pt>
                <c:pt idx="16">
                  <c:v>97805</c:v>
                </c:pt>
                <c:pt idx="17">
                  <c:v>106385</c:v>
                </c:pt>
                <c:pt idx="18">
                  <c:v>107940</c:v>
                </c:pt>
                <c:pt idx="19">
                  <c:v>121406</c:v>
                </c:pt>
                <c:pt idx="20">
                  <c:v>124311</c:v>
                </c:pt>
              </c:numCache>
            </c:numRef>
          </c:val>
          <c:smooth val="0"/>
        </c:ser>
        <c:ser>
          <c:idx val="6"/>
          <c:order val="3"/>
          <c:tx>
            <c:strRef>
              <c:f>'Page 11'!$H$3</c:f>
              <c:strCache>
                <c:ptCount val="1"/>
                <c:pt idx="0">
                  <c:v>Partnerships</c:v>
                </c:pt>
              </c:strCache>
            </c:strRef>
          </c:tx>
          <c:cat>
            <c:numRef>
              <c:f>'Page 11'!$A$4:$A$25</c:f>
              <c:numCache>
                <c:formatCode>General</c:formatCode>
                <c:ptCount val="22"/>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numCache>
            </c:numRef>
          </c:cat>
          <c:val>
            <c:numRef>
              <c:f>'Page 11'!$H$4:$H$24</c:f>
              <c:numCache>
                <c:formatCode>#,##0</c:formatCode>
                <c:ptCount val="21"/>
                <c:pt idx="0">
                  <c:v>48925.988936644826</c:v>
                </c:pt>
                <c:pt idx="1">
                  <c:v>48338.877069405091</c:v>
                </c:pt>
                <c:pt idx="2">
                  <c:v>49208.976856654386</c:v>
                </c:pt>
                <c:pt idx="3">
                  <c:v>52063.097514340341</c:v>
                </c:pt>
                <c:pt idx="4">
                  <c:v>54458</c:v>
                </c:pt>
                <c:pt idx="5">
                  <c:v>66447</c:v>
                </c:pt>
                <c:pt idx="6">
                  <c:v>65694</c:v>
                </c:pt>
                <c:pt idx="7">
                  <c:v>69625</c:v>
                </c:pt>
                <c:pt idx="8">
                  <c:v>70202</c:v>
                </c:pt>
                <c:pt idx="9">
                  <c:v>67113</c:v>
                </c:pt>
                <c:pt idx="10">
                  <c:v>71349</c:v>
                </c:pt>
                <c:pt idx="11">
                  <c:v>72616</c:v>
                </c:pt>
                <c:pt idx="12">
                  <c:v>69935</c:v>
                </c:pt>
                <c:pt idx="13">
                  <c:v>75204</c:v>
                </c:pt>
                <c:pt idx="14">
                  <c:v>83291</c:v>
                </c:pt>
                <c:pt idx="15">
                  <c:v>81160</c:v>
                </c:pt>
                <c:pt idx="16">
                  <c:v>81721</c:v>
                </c:pt>
                <c:pt idx="17">
                  <c:v>80545</c:v>
                </c:pt>
                <c:pt idx="18">
                  <c:v>83997</c:v>
                </c:pt>
                <c:pt idx="19">
                  <c:v>83747</c:v>
                </c:pt>
                <c:pt idx="20">
                  <c:v>84054</c:v>
                </c:pt>
              </c:numCache>
            </c:numRef>
          </c:val>
          <c:smooth val="0"/>
        </c:ser>
        <c:dLbls>
          <c:showLegendKey val="0"/>
          <c:showVal val="0"/>
          <c:showCatName val="0"/>
          <c:showSerName val="0"/>
          <c:showPercent val="0"/>
          <c:showBubbleSize val="0"/>
        </c:dLbls>
        <c:marker val="1"/>
        <c:smooth val="0"/>
        <c:axId val="215663360"/>
        <c:axId val="215665280"/>
      </c:lineChart>
      <c:catAx>
        <c:axId val="215663360"/>
        <c:scaling>
          <c:orientation val="minMax"/>
        </c:scaling>
        <c:delete val="0"/>
        <c:axPos val="b"/>
        <c:title>
          <c:tx>
            <c:rich>
              <a:bodyPr/>
              <a:lstStyle/>
              <a:p>
                <a:pPr>
                  <a:defRPr sz="880">
                    <a:latin typeface="Times New Roman" panose="02020603050405020304" pitchFamily="18" charset="0"/>
                    <a:cs typeface="Times New Roman" panose="02020603050405020304" pitchFamily="18" charset="0"/>
                  </a:defRPr>
                </a:pPr>
                <a:r>
                  <a:rPr lang="en-US" sz="880">
                    <a:latin typeface="Times New Roman" panose="02020603050405020304" pitchFamily="18" charset="0"/>
                    <a:cs typeface="Times New Roman" panose="02020603050405020304" pitchFamily="18" charset="0"/>
                  </a:rPr>
                  <a:t>Tax Year</a:t>
                </a:r>
              </a:p>
            </c:rich>
          </c:tx>
          <c:layout>
            <c:manualLayout>
              <c:xMode val="edge"/>
              <c:yMode val="edge"/>
              <c:x val="0.50679938866562846"/>
              <c:y val="0.93509212971096667"/>
            </c:manualLayout>
          </c:layout>
          <c:overlay val="0"/>
        </c:title>
        <c:numFmt formatCode="General" sourceLinked="1"/>
        <c:majorTickMark val="out"/>
        <c:minorTickMark val="none"/>
        <c:tickLblPos val="nextTo"/>
        <c:txPr>
          <a:bodyPr rot="-2700000" vert="horz"/>
          <a:lstStyle/>
          <a:p>
            <a:pPr>
              <a:defRPr sz="880">
                <a:latin typeface="Times New Roman" panose="02020603050405020304" pitchFamily="18" charset="0"/>
                <a:cs typeface="Times New Roman" panose="02020603050405020304" pitchFamily="18" charset="0"/>
              </a:defRPr>
            </a:pPr>
            <a:endParaRPr lang="en-US"/>
          </a:p>
        </c:txPr>
        <c:crossAx val="215665280"/>
        <c:crosses val="autoZero"/>
        <c:auto val="1"/>
        <c:lblAlgn val="ctr"/>
        <c:lblOffset val="100"/>
        <c:tickLblSkip val="1"/>
        <c:tickMarkSkip val="1"/>
        <c:noMultiLvlLbl val="0"/>
      </c:catAx>
      <c:valAx>
        <c:axId val="215665280"/>
        <c:scaling>
          <c:orientation val="minMax"/>
        </c:scaling>
        <c:delete val="0"/>
        <c:axPos val="l"/>
        <c:majorGridlines/>
        <c:title>
          <c:tx>
            <c:rich>
              <a:bodyPr/>
              <a:lstStyle/>
              <a:p>
                <a:pPr>
                  <a:defRPr sz="880">
                    <a:latin typeface="Times New Roman" panose="02020603050405020304" pitchFamily="18" charset="0"/>
                    <a:cs typeface="Times New Roman" panose="02020603050405020304" pitchFamily="18" charset="0"/>
                  </a:defRPr>
                </a:pPr>
                <a:r>
                  <a:rPr lang="en-US" sz="880">
                    <a:latin typeface="Times New Roman" panose="02020603050405020304" pitchFamily="18" charset="0"/>
                    <a:cs typeface="Times New Roman" panose="02020603050405020304" pitchFamily="18" charset="0"/>
                  </a:rPr>
                  <a:t>Count</a:t>
                </a:r>
              </a:p>
            </c:rich>
          </c:tx>
          <c:layout>
            <c:manualLayout>
              <c:xMode val="edge"/>
              <c:yMode val="edge"/>
              <c:x val="2.0236087689713321E-2"/>
              <c:y val="0.37931072050773379"/>
            </c:manualLayout>
          </c:layout>
          <c:overlay val="0"/>
        </c:title>
        <c:numFmt formatCode="#,##0" sourceLinked="1"/>
        <c:majorTickMark val="out"/>
        <c:minorTickMark val="none"/>
        <c:tickLblPos val="nextTo"/>
        <c:txPr>
          <a:bodyPr rot="0" vert="horz"/>
          <a:lstStyle/>
          <a:p>
            <a:pPr>
              <a:defRPr sz="880">
                <a:latin typeface="Times New Roman" panose="02020603050405020304" pitchFamily="18" charset="0"/>
                <a:cs typeface="Times New Roman" panose="02020603050405020304" pitchFamily="18" charset="0"/>
              </a:defRPr>
            </a:pPr>
            <a:endParaRPr lang="en-US"/>
          </a:p>
        </c:txPr>
        <c:crossAx val="215663360"/>
        <c:crosses val="autoZero"/>
        <c:crossBetween val="between"/>
        <c:majorUnit val="40000"/>
      </c:valAx>
    </c:plotArea>
    <c:legend>
      <c:legendPos val="b"/>
      <c:layout>
        <c:manualLayout>
          <c:xMode val="edge"/>
          <c:yMode val="edge"/>
          <c:x val="0.16694772074652495"/>
          <c:y val="0.10953432038033782"/>
          <c:w val="0.76559865092748736"/>
          <c:h val="4.4624790647968676E-2"/>
        </c:manualLayout>
      </c:layout>
      <c:overlay val="0"/>
      <c:spPr>
        <a:ln>
          <a:solidFill>
            <a:srgbClr val="808080"/>
          </a:solidFill>
        </a:ln>
      </c:spPr>
      <c:txPr>
        <a:bodyPr/>
        <a:lstStyle/>
        <a:p>
          <a:pPr>
            <a:defRPr sz="74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printSettings>
    <c:headerFooter alignWithMargins="0"/>
    <c:pageMargins b="1" l="0.75" r="0.75" t="1" header="0.5" footer="0.5"/>
    <c:pageSetup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37</xdr:row>
      <xdr:rowOff>0</xdr:rowOff>
    </xdr:from>
    <xdr:to>
      <xdr:col>9</xdr:col>
      <xdr:colOff>9525</xdr:colOff>
      <xdr:row>66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828675</xdr:colOff>
      <xdr:row>31</xdr:row>
      <xdr:rowOff>180975</xdr:rowOff>
    </xdr:from>
    <xdr:to>
      <xdr:col>10</xdr:col>
      <xdr:colOff>0</xdr:colOff>
      <xdr:row>32</xdr:row>
      <xdr:rowOff>9525</xdr:rowOff>
    </xdr:to>
    <xdr:sp macro="" textlink="">
      <xdr:nvSpPr>
        <xdr:cNvPr id="31745" name="Text 1"/>
        <xdr:cNvSpPr txBox="1">
          <a:spLocks noChangeArrowheads="1"/>
        </xdr:cNvSpPr>
      </xdr:nvSpPr>
      <xdr:spPr bwMode="auto">
        <a:xfrm flipH="1">
          <a:off x="9058275" y="49339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52</xdr:row>
      <xdr:rowOff>66675</xdr:rowOff>
    </xdr:from>
    <xdr:to>
      <xdr:col>12</xdr:col>
      <xdr:colOff>533400</xdr:colOff>
      <xdr:row>52</xdr:row>
      <xdr:rowOff>104775</xdr:rowOff>
    </xdr:to>
    <xdr:sp macro="" textlink="">
      <xdr:nvSpPr>
        <xdr:cNvPr id="31746" name="Text 2"/>
        <xdr:cNvSpPr txBox="1">
          <a:spLocks noChangeArrowheads="1"/>
        </xdr:cNvSpPr>
      </xdr:nvSpPr>
      <xdr:spPr bwMode="auto">
        <a:xfrm flipH="1">
          <a:off x="10572750" y="8077200"/>
          <a:ext cx="85725" cy="38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828675</xdr:colOff>
      <xdr:row>0</xdr:row>
      <xdr:rowOff>0</xdr:rowOff>
    </xdr:from>
    <xdr:to>
      <xdr:col>10</xdr:col>
      <xdr:colOff>0</xdr:colOff>
      <xdr:row>0</xdr:row>
      <xdr:rowOff>0</xdr:rowOff>
    </xdr:to>
    <xdr:sp macro="" textlink="">
      <xdr:nvSpPr>
        <xdr:cNvPr id="32769" name="Text 1"/>
        <xdr:cNvSpPr txBox="1">
          <a:spLocks noChangeArrowheads="1"/>
        </xdr:cNvSpPr>
      </xdr:nvSpPr>
      <xdr:spPr bwMode="auto">
        <a:xfrm flipH="1">
          <a:off x="9039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0</xdr:row>
      <xdr:rowOff>0</xdr:rowOff>
    </xdr:from>
    <xdr:to>
      <xdr:col>12</xdr:col>
      <xdr:colOff>533400</xdr:colOff>
      <xdr:row>0</xdr:row>
      <xdr:rowOff>0</xdr:rowOff>
    </xdr:to>
    <xdr:sp macro="" textlink="">
      <xdr:nvSpPr>
        <xdr:cNvPr id="32770" name="Text 2"/>
        <xdr:cNvSpPr txBox="1">
          <a:spLocks noChangeArrowheads="1"/>
        </xdr:cNvSpPr>
      </xdr:nvSpPr>
      <xdr:spPr bwMode="auto">
        <a:xfrm flipH="1">
          <a:off x="10553700" y="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828675</xdr:colOff>
      <xdr:row>32</xdr:row>
      <xdr:rowOff>180975</xdr:rowOff>
    </xdr:from>
    <xdr:to>
      <xdr:col>10</xdr:col>
      <xdr:colOff>0</xdr:colOff>
      <xdr:row>33</xdr:row>
      <xdr:rowOff>9525</xdr:rowOff>
    </xdr:to>
    <xdr:sp macro="" textlink="">
      <xdr:nvSpPr>
        <xdr:cNvPr id="2049" name="Text 1"/>
        <xdr:cNvSpPr txBox="1">
          <a:spLocks noChangeArrowheads="1"/>
        </xdr:cNvSpPr>
      </xdr:nvSpPr>
      <xdr:spPr bwMode="auto">
        <a:xfrm flipH="1">
          <a:off x="8020050" y="6410325"/>
          <a:ext cx="57150" cy="28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sz="1000" b="0" i="1" u="none" strike="noStrike" baseline="30000">
            <a:solidFill>
              <a:srgbClr val="000000"/>
            </a:solidFill>
            <a:latin typeface="CG Times (W1)"/>
          </a:endParaRPr>
        </a:p>
        <a:p>
          <a:pPr algn="l" rtl="0">
            <a:lnSpc>
              <a:spcPts val="1000"/>
            </a:lnSpc>
            <a:defRPr sz="1000"/>
          </a:pPr>
          <a:endParaRPr lang="en-US" sz="1000" b="0" i="1" u="none" strike="noStrike" baseline="30000">
            <a:solidFill>
              <a:srgbClr val="000000"/>
            </a:solidFill>
            <a:latin typeface="CG Times (W1)"/>
          </a:endParaRPr>
        </a:p>
      </xdr:txBody>
    </xdr:sp>
    <xdr:clientData/>
  </xdr:twoCellAnchor>
  <xdr:oneCellAnchor>
    <xdr:from>
      <xdr:col>12</xdr:col>
      <xdr:colOff>28575</xdr:colOff>
      <xdr:row>46</xdr:row>
      <xdr:rowOff>0</xdr:rowOff>
    </xdr:from>
    <xdr:ext cx="184731" cy="264560"/>
    <xdr:sp macro="" textlink="">
      <xdr:nvSpPr>
        <xdr:cNvPr id="2" name="TextBox 1"/>
        <xdr:cNvSpPr txBox="1"/>
      </xdr:nvSpPr>
      <xdr:spPr>
        <a:xfrm>
          <a:off x="11877675"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tabSelected="1" zoomScale="70" zoomScaleNormal="70" workbookViewId="0">
      <selection activeCell="M24" sqref="M24"/>
    </sheetView>
  </sheetViews>
  <sheetFormatPr defaultColWidth="9.33203125" defaultRowHeight="15" x14ac:dyDescent="0.25"/>
  <cols>
    <col min="1" max="1" width="6" style="92" customWidth="1"/>
    <col min="2" max="2" width="20.6640625" style="198" customWidth="1"/>
    <col min="3" max="3" width="13.33203125" style="92" customWidth="1"/>
    <col min="4" max="16" width="15.33203125" style="92" customWidth="1"/>
    <col min="17" max="17" width="3.5" style="92" customWidth="1"/>
    <col min="18" max="18" width="14.83203125" style="92" customWidth="1"/>
    <col min="19" max="19" width="16.33203125" style="92" bestFit="1" customWidth="1"/>
    <col min="20" max="29" width="9.33203125" style="92"/>
    <col min="30" max="30" width="12.1640625" style="92" customWidth="1"/>
    <col min="31" max="16384" width="9.33203125" style="92"/>
  </cols>
  <sheetData>
    <row r="1" spans="1:30" s="102" customFormat="1" ht="20.25" x14ac:dyDescent="0.3">
      <c r="A1" s="477" t="s">
        <v>260</v>
      </c>
      <c r="B1" s="110" t="s">
        <v>545</v>
      </c>
      <c r="C1" s="110"/>
      <c r="D1" s="110"/>
      <c r="E1" s="110"/>
      <c r="F1" s="110"/>
      <c r="G1" s="110"/>
      <c r="H1" s="110"/>
      <c r="I1" s="110"/>
      <c r="J1" s="110"/>
      <c r="K1" s="110"/>
      <c r="L1" s="110"/>
      <c r="M1" s="110"/>
      <c r="N1" s="110"/>
      <c r="O1" s="110"/>
      <c r="P1" s="110"/>
    </row>
    <row r="2" spans="1:30" ht="18.75" x14ac:dyDescent="0.3">
      <c r="A2" s="478"/>
      <c r="B2" s="7" t="s">
        <v>0</v>
      </c>
      <c r="C2" s="87"/>
      <c r="D2" s="87"/>
      <c r="E2" s="87"/>
      <c r="F2" s="87"/>
      <c r="G2" s="87"/>
      <c r="H2" s="87"/>
      <c r="I2" s="87"/>
      <c r="J2" s="87"/>
      <c r="K2" s="87"/>
      <c r="L2" s="87"/>
      <c r="M2" s="87"/>
      <c r="N2" s="87"/>
      <c r="O2" s="87"/>
      <c r="P2" s="87"/>
    </row>
    <row r="3" spans="1:30" ht="9" customHeight="1" x14ac:dyDescent="0.25">
      <c r="A3" s="478"/>
      <c r="B3" s="16"/>
      <c r="C3" s="10"/>
      <c r="D3" s="10"/>
      <c r="E3" s="10"/>
      <c r="F3" s="10"/>
      <c r="G3" s="10"/>
      <c r="H3" s="10"/>
      <c r="I3" s="10"/>
      <c r="J3" s="10"/>
      <c r="K3" s="10"/>
      <c r="L3" s="10"/>
      <c r="M3" s="10"/>
      <c r="N3" s="10"/>
      <c r="O3" s="10"/>
      <c r="P3" s="10"/>
    </row>
    <row r="4" spans="1:30" ht="15.75" x14ac:dyDescent="0.25">
      <c r="A4" s="478"/>
      <c r="B4" s="16"/>
      <c r="C4" s="10"/>
      <c r="D4" s="88" t="s">
        <v>1</v>
      </c>
      <c r="E4" s="88" t="s">
        <v>2</v>
      </c>
      <c r="F4" s="88" t="s">
        <v>3</v>
      </c>
      <c r="G4" s="88" t="s">
        <v>4</v>
      </c>
      <c r="H4" s="88" t="s">
        <v>5</v>
      </c>
      <c r="I4" s="88" t="s">
        <v>6</v>
      </c>
      <c r="J4" s="88" t="s">
        <v>7</v>
      </c>
      <c r="K4" s="88" t="s">
        <v>8</v>
      </c>
      <c r="L4" s="88" t="s">
        <v>9</v>
      </c>
      <c r="M4" s="88" t="s">
        <v>10</v>
      </c>
      <c r="N4" s="88" t="s">
        <v>11</v>
      </c>
      <c r="O4" s="88" t="s">
        <v>12</v>
      </c>
      <c r="P4" s="89" t="s">
        <v>13</v>
      </c>
    </row>
    <row r="5" spans="1:30" ht="15.75" x14ac:dyDescent="0.25">
      <c r="A5" s="478"/>
      <c r="B5" s="35" t="s">
        <v>14</v>
      </c>
      <c r="C5" s="10"/>
      <c r="D5" s="199">
        <v>2135114.95261</v>
      </c>
      <c r="E5" s="298">
        <v>1867624.4613399999</v>
      </c>
      <c r="F5" s="298">
        <v>2732997.8386800005</v>
      </c>
      <c r="G5" s="298">
        <v>2131852.1562400004</v>
      </c>
      <c r="H5" s="298">
        <v>1807934.69725</v>
      </c>
      <c r="I5" s="298">
        <v>2725041.5038400004</v>
      </c>
      <c r="J5" s="298">
        <v>2499042.5287899999</v>
      </c>
      <c r="K5" s="298">
        <v>1854594.1799100002</v>
      </c>
      <c r="L5" s="298">
        <v>4485901.5715100002</v>
      </c>
      <c r="M5" s="298">
        <v>3656485.7504900005</v>
      </c>
      <c r="N5" s="298">
        <v>1944455.6956600002</v>
      </c>
      <c r="O5" s="298">
        <v>3060536.13423</v>
      </c>
      <c r="P5" s="298">
        <f>SUM(D5:O5)</f>
        <v>30901581.470550001</v>
      </c>
      <c r="R5" s="440"/>
      <c r="S5" s="440"/>
      <c r="T5" s="440"/>
      <c r="U5" s="440"/>
      <c r="V5" s="440"/>
      <c r="W5" s="440"/>
      <c r="X5" s="440"/>
      <c r="Y5" s="440"/>
      <c r="Z5" s="440"/>
      <c r="AA5" s="440"/>
      <c r="AB5" s="440"/>
      <c r="AC5" s="440"/>
      <c r="AD5" s="440"/>
    </row>
    <row r="6" spans="1:30" ht="15.75" x14ac:dyDescent="0.25">
      <c r="A6" s="478"/>
      <c r="B6" s="90"/>
      <c r="C6" s="10"/>
      <c r="D6" s="90"/>
      <c r="E6" s="298"/>
      <c r="F6" s="298"/>
      <c r="G6" s="298"/>
      <c r="H6" s="298"/>
      <c r="I6" s="298"/>
      <c r="J6" s="298"/>
      <c r="K6" s="298"/>
      <c r="L6" s="298"/>
      <c r="M6" s="298"/>
      <c r="N6" s="298"/>
      <c r="O6" s="298"/>
      <c r="P6" s="298"/>
    </row>
    <row r="7" spans="1:30" ht="15.75" x14ac:dyDescent="0.25">
      <c r="A7" s="478"/>
      <c r="B7" s="35" t="s">
        <v>15</v>
      </c>
      <c r="C7" s="10"/>
      <c r="D7" s="199">
        <v>2097239.05485</v>
      </c>
      <c r="E7" s="298">
        <v>1848106.62546</v>
      </c>
      <c r="F7" s="298">
        <v>2709949.6380700003</v>
      </c>
      <c r="G7" s="298">
        <v>2109116.4844300002</v>
      </c>
      <c r="H7" s="298">
        <v>1796265.6385599999</v>
      </c>
      <c r="I7" s="298">
        <v>2695831.4659100003</v>
      </c>
      <c r="J7" s="298">
        <v>2432811.9975899998</v>
      </c>
      <c r="K7" s="298">
        <v>1818890.6085000001</v>
      </c>
      <c r="L7" s="298">
        <v>4392308.6838100003</v>
      </c>
      <c r="M7" s="298">
        <v>3421684.0708500003</v>
      </c>
      <c r="N7" s="298">
        <v>1904791.3962400001</v>
      </c>
      <c r="O7" s="298">
        <v>3030824.4924699999</v>
      </c>
      <c r="P7" s="298">
        <f t="shared" ref="P7:P48" si="0">SUM(D7:O7)</f>
        <v>30257820.156739999</v>
      </c>
    </row>
    <row r="8" spans="1:30" ht="15.75" x14ac:dyDescent="0.25">
      <c r="A8" s="478"/>
      <c r="B8" s="90"/>
      <c r="C8" s="10"/>
      <c r="D8" s="90"/>
      <c r="E8" s="298"/>
      <c r="F8" s="298"/>
      <c r="G8" s="298"/>
      <c r="H8" s="298"/>
      <c r="I8" s="298"/>
      <c r="J8" s="298"/>
      <c r="K8" s="298"/>
      <c r="L8" s="298"/>
      <c r="M8" s="298"/>
      <c r="N8" s="298"/>
      <c r="O8" s="298"/>
      <c r="P8" s="298"/>
    </row>
    <row r="9" spans="1:30" ht="19.5" customHeight="1" x14ac:dyDescent="0.25">
      <c r="A9" s="478"/>
      <c r="B9" s="35" t="s">
        <v>16</v>
      </c>
      <c r="C9" s="10"/>
      <c r="D9" s="199">
        <v>74078.540380000006</v>
      </c>
      <c r="E9" s="298">
        <v>58062.435429999998</v>
      </c>
      <c r="F9" s="298">
        <v>517881.20937000006</v>
      </c>
      <c r="G9" s="298">
        <v>161524.91479000001</v>
      </c>
      <c r="H9" s="298">
        <v>61625.621720000003</v>
      </c>
      <c r="I9" s="298">
        <v>528618.13589000003</v>
      </c>
      <c r="J9" s="298">
        <v>149075.51701000001</v>
      </c>
      <c r="K9" s="298">
        <v>105543.88959000001</v>
      </c>
      <c r="L9" s="298">
        <v>2357633.1818400002</v>
      </c>
      <c r="M9" s="298">
        <v>481928.32866</v>
      </c>
      <c r="N9" s="298">
        <v>80466.797529999996</v>
      </c>
      <c r="O9" s="298">
        <v>561409.06742000009</v>
      </c>
      <c r="P9" s="298">
        <f t="shared" si="0"/>
        <v>5137847.639630001</v>
      </c>
    </row>
    <row r="10" spans="1:30" ht="19.5" customHeight="1" x14ac:dyDescent="0.25">
      <c r="A10" s="478"/>
      <c r="B10" s="145" t="s">
        <v>17</v>
      </c>
      <c r="C10" s="10"/>
      <c r="D10" s="34">
        <v>-19.700279999999999</v>
      </c>
      <c r="E10" s="34">
        <v>-32.180680000000002</v>
      </c>
      <c r="F10" s="34">
        <v>981.87306000000001</v>
      </c>
      <c r="G10" s="34">
        <v>12016.082759999999</v>
      </c>
      <c r="H10" s="34">
        <v>-11233.030449999998</v>
      </c>
      <c r="I10" s="34">
        <v>860.08011999999997</v>
      </c>
      <c r="J10" s="34">
        <v>-2319.2809500000003</v>
      </c>
      <c r="K10" s="34">
        <v>-64.715699999999998</v>
      </c>
      <c r="L10" s="34">
        <v>1732.9043999999999</v>
      </c>
      <c r="M10" s="34">
        <v>5287.8873800000001</v>
      </c>
      <c r="N10" s="34">
        <v>-5723.3522000000003</v>
      </c>
      <c r="O10" s="34">
        <v>150.33331000000001</v>
      </c>
      <c r="P10" s="90">
        <f t="shared" si="0"/>
        <v>1636.9007700000002</v>
      </c>
    </row>
    <row r="11" spans="1:30" ht="19.5" customHeight="1" x14ac:dyDescent="0.25">
      <c r="A11" s="478"/>
      <c r="B11" s="145" t="s">
        <v>18</v>
      </c>
      <c r="C11" s="10"/>
      <c r="D11" s="382">
        <v>63206.066909999994</v>
      </c>
      <c r="E11" s="34">
        <v>43799.22006</v>
      </c>
      <c r="F11" s="34">
        <v>465558.34250999999</v>
      </c>
      <c r="G11" s="34">
        <v>137981.10699</v>
      </c>
      <c r="H11" s="34">
        <v>47255.688049999997</v>
      </c>
      <c r="I11" s="34">
        <v>477056.15536000003</v>
      </c>
      <c r="J11" s="34">
        <v>132464.20018000001</v>
      </c>
      <c r="K11" s="34">
        <v>49695.170530000003</v>
      </c>
      <c r="L11" s="34">
        <v>450140.65262999997</v>
      </c>
      <c r="M11" s="34">
        <v>386940.73914999998</v>
      </c>
      <c r="N11" s="34">
        <v>56956.162270000001</v>
      </c>
      <c r="O11" s="34">
        <v>531334.06899000006</v>
      </c>
      <c r="P11" s="90">
        <f t="shared" si="0"/>
        <v>2842387.57363</v>
      </c>
    </row>
    <row r="12" spans="1:30" ht="19.5" customHeight="1" x14ac:dyDescent="0.25">
      <c r="A12" s="478"/>
      <c r="B12" s="145" t="s">
        <v>19</v>
      </c>
      <c r="C12" s="10"/>
      <c r="D12" s="382">
        <v>5095.31034</v>
      </c>
      <c r="E12" s="34">
        <v>5142.0957900000003</v>
      </c>
      <c r="F12" s="34">
        <v>28587.10626</v>
      </c>
      <c r="G12" s="34">
        <v>6279.17443</v>
      </c>
      <c r="H12" s="34">
        <v>17869.322800000002</v>
      </c>
      <c r="I12" s="34">
        <v>24212.76886</v>
      </c>
      <c r="J12" s="34">
        <v>11169.9257</v>
      </c>
      <c r="K12" s="34">
        <v>7522.0413399999998</v>
      </c>
      <c r="L12" s="34">
        <v>6096.0821799999994</v>
      </c>
      <c r="M12" s="34">
        <v>27186.248350000002</v>
      </c>
      <c r="N12" s="34">
        <v>8750.9931500000002</v>
      </c>
      <c r="O12" s="34">
        <v>2668.5921800000001</v>
      </c>
      <c r="P12" s="90">
        <f t="shared" si="0"/>
        <v>150579.66138000001</v>
      </c>
    </row>
    <row r="13" spans="1:30" ht="19.5" customHeight="1" x14ac:dyDescent="0.25">
      <c r="A13" s="478"/>
      <c r="B13" s="111" t="s">
        <v>293</v>
      </c>
      <c r="C13" s="10"/>
      <c r="D13" s="388">
        <v>5796.8634100000008</v>
      </c>
      <c r="E13" s="91">
        <v>9153.30026</v>
      </c>
      <c r="F13" s="91">
        <v>22753.88754</v>
      </c>
      <c r="G13" s="91">
        <v>5248.5506099999993</v>
      </c>
      <c r="H13" s="91">
        <v>7733.6413199999997</v>
      </c>
      <c r="I13" s="91">
        <v>26489.131550000002</v>
      </c>
      <c r="J13" s="91">
        <v>7760.6720800000003</v>
      </c>
      <c r="K13" s="91">
        <v>48391.39342</v>
      </c>
      <c r="L13" s="91">
        <v>1899663.54263</v>
      </c>
      <c r="M13" s="91">
        <v>62513.453780000003</v>
      </c>
      <c r="N13" s="91">
        <v>20482.994309999998</v>
      </c>
      <c r="O13" s="91">
        <v>27256.072940000002</v>
      </c>
      <c r="P13" s="199">
        <f t="shared" si="0"/>
        <v>2143243.50385</v>
      </c>
    </row>
    <row r="14" spans="1:30" ht="19.5" customHeight="1" x14ac:dyDescent="0.25">
      <c r="A14" s="478"/>
      <c r="B14" s="145" t="s">
        <v>20</v>
      </c>
      <c r="C14" s="10"/>
      <c r="D14" s="382">
        <v>5307.4297300000007</v>
      </c>
      <c r="E14" s="34">
        <v>6816.7555499999999</v>
      </c>
      <c r="F14" s="34">
        <v>5030.2292400000006</v>
      </c>
      <c r="G14" s="34">
        <v>4875.8406299999997</v>
      </c>
      <c r="H14" s="34">
        <v>4994.2670699999999</v>
      </c>
      <c r="I14" s="34">
        <v>3814.06648</v>
      </c>
      <c r="J14" s="34">
        <v>4934.9697400000005</v>
      </c>
      <c r="K14" s="34">
        <v>7892.8596900000002</v>
      </c>
      <c r="L14" s="34">
        <v>1243313.1358800002</v>
      </c>
      <c r="M14" s="34">
        <v>6498.3489</v>
      </c>
      <c r="N14" s="34">
        <v>245.86626999999999</v>
      </c>
      <c r="O14" s="34">
        <v>11182.808730000001</v>
      </c>
      <c r="P14" s="90">
        <f t="shared" si="0"/>
        <v>1304906.5779100002</v>
      </c>
    </row>
    <row r="15" spans="1:30" ht="19.5" customHeight="1" x14ac:dyDescent="0.25">
      <c r="A15" s="478"/>
      <c r="B15" s="145" t="s">
        <v>21</v>
      </c>
      <c r="C15" s="10"/>
      <c r="D15" s="382">
        <v>5.5</v>
      </c>
      <c r="E15" s="34">
        <v>92.864000000000004</v>
      </c>
      <c r="F15" s="34">
        <v>2554.57305</v>
      </c>
      <c r="G15" s="34">
        <v>5.5</v>
      </c>
      <c r="H15" s="34">
        <v>26.95327</v>
      </c>
      <c r="I15" s="34">
        <v>23.914369999999998</v>
      </c>
      <c r="J15" s="34">
        <v>56.802010000000003</v>
      </c>
      <c r="K15" s="34">
        <v>7.1949399999999999</v>
      </c>
      <c r="L15" s="34">
        <v>5.5780600000000007</v>
      </c>
      <c r="M15" s="34">
        <v>19885.384389999999</v>
      </c>
      <c r="N15" s="34">
        <v>16562.151519999999</v>
      </c>
      <c r="O15" s="34">
        <v>-15.198600000000001</v>
      </c>
      <c r="P15" s="90">
        <f t="shared" si="0"/>
        <v>39211.217009999993</v>
      </c>
    </row>
    <row r="16" spans="1:30" ht="19.5" customHeight="1" x14ac:dyDescent="0.25">
      <c r="A16" s="478"/>
      <c r="B16" s="145" t="s">
        <v>22</v>
      </c>
      <c r="C16" s="10"/>
      <c r="D16" s="382">
        <v>404.65024</v>
      </c>
      <c r="E16" s="34">
        <v>980.09442000000001</v>
      </c>
      <c r="F16" s="34">
        <v>577.17800999999997</v>
      </c>
      <c r="G16" s="34">
        <v>248.12356</v>
      </c>
      <c r="H16" s="34">
        <v>1749.1555600000002</v>
      </c>
      <c r="I16" s="34">
        <v>1860.9397799999999</v>
      </c>
      <c r="J16" s="34">
        <v>15149.099910000001</v>
      </c>
      <c r="K16" s="34">
        <v>27690.55011</v>
      </c>
      <c r="L16" s="34">
        <v>366679.12744999997</v>
      </c>
      <c r="M16" s="34">
        <v>33975.702499999999</v>
      </c>
      <c r="N16" s="34">
        <v>3149.1276000000003</v>
      </c>
      <c r="O16" s="34">
        <v>12162.703079999999</v>
      </c>
      <c r="P16" s="90">
        <f t="shared" si="0"/>
        <v>464626.45221999998</v>
      </c>
    </row>
    <row r="17" spans="1:16" ht="19.5" customHeight="1" x14ac:dyDescent="0.25">
      <c r="A17" s="478"/>
      <c r="B17" s="145" t="s">
        <v>23</v>
      </c>
      <c r="C17" s="10"/>
      <c r="D17" s="382">
        <v>6.3800299999999996</v>
      </c>
      <c r="E17" s="34">
        <v>588.57623000000001</v>
      </c>
      <c r="F17" s="34">
        <v>13649.82696</v>
      </c>
      <c r="G17" s="34">
        <v>102.232</v>
      </c>
      <c r="H17" s="34">
        <v>919.63612000000001</v>
      </c>
      <c r="I17" s="34">
        <v>19476.89458</v>
      </c>
      <c r="J17" s="34">
        <v>-11289.72005</v>
      </c>
      <c r="K17" s="34">
        <v>12574.685219999999</v>
      </c>
      <c r="L17" s="34">
        <v>288769.50296000001</v>
      </c>
      <c r="M17" s="34">
        <v>2079.9974400000001</v>
      </c>
      <c r="N17" s="34">
        <v>123.44370000000001</v>
      </c>
      <c r="O17" s="34">
        <v>2995.9390700000004</v>
      </c>
      <c r="P17" s="90">
        <f t="shared" si="0"/>
        <v>329997.39426000003</v>
      </c>
    </row>
    <row r="18" spans="1:16" ht="19.5" customHeight="1" x14ac:dyDescent="0.25">
      <c r="A18" s="478"/>
      <c r="B18" s="145" t="s">
        <v>24</v>
      </c>
      <c r="C18" s="10"/>
      <c r="D18" s="382">
        <v>72.903410000000008</v>
      </c>
      <c r="E18" s="34">
        <v>675.01006000000007</v>
      </c>
      <c r="F18" s="34">
        <v>942.08028000000002</v>
      </c>
      <c r="G18" s="34">
        <v>16.854419999999998</v>
      </c>
      <c r="H18" s="34">
        <v>43.629300000000001</v>
      </c>
      <c r="I18" s="34">
        <v>1313.3163400000001</v>
      </c>
      <c r="J18" s="34">
        <v>-1090.4795300000001</v>
      </c>
      <c r="K18" s="34">
        <v>226.10345999999998</v>
      </c>
      <c r="L18" s="34">
        <v>896.19828000000007</v>
      </c>
      <c r="M18" s="34">
        <v>74.02055</v>
      </c>
      <c r="N18" s="34">
        <v>402.40521999999999</v>
      </c>
      <c r="O18" s="34">
        <v>929.82066000000009</v>
      </c>
      <c r="P18" s="90">
        <f t="shared" si="0"/>
        <v>4501.8624500000005</v>
      </c>
    </row>
    <row r="19" spans="1:16" ht="15.75" x14ac:dyDescent="0.25">
      <c r="A19" s="478"/>
      <c r="B19" s="90"/>
      <c r="C19" s="10"/>
      <c r="D19" s="382"/>
      <c r="E19" s="34"/>
      <c r="F19" s="34"/>
      <c r="G19" s="34"/>
      <c r="H19" s="34"/>
      <c r="I19" s="34"/>
      <c r="J19" s="34"/>
      <c r="K19" s="34"/>
      <c r="L19" s="34"/>
      <c r="M19" s="34"/>
      <c r="N19" s="34"/>
      <c r="O19" s="34"/>
      <c r="P19" s="90"/>
    </row>
    <row r="20" spans="1:16" ht="18.75" customHeight="1" x14ac:dyDescent="0.25">
      <c r="A20" s="478"/>
      <c r="B20" s="35" t="s">
        <v>25</v>
      </c>
      <c r="C20" s="10"/>
      <c r="D20" s="393">
        <v>995118.93964999996</v>
      </c>
      <c r="E20" s="199">
        <v>920929.40170000005</v>
      </c>
      <c r="F20" s="199">
        <v>898004.94448999991</v>
      </c>
      <c r="G20" s="199">
        <v>975620.68354999996</v>
      </c>
      <c r="H20" s="199">
        <v>872686.72873999993</v>
      </c>
      <c r="I20" s="199">
        <v>958003.22169999999</v>
      </c>
      <c r="J20" s="199">
        <v>963371.58747999999</v>
      </c>
      <c r="K20" s="199">
        <v>761723.26702999999</v>
      </c>
      <c r="L20" s="199">
        <v>849192.05516000011</v>
      </c>
      <c r="M20" s="199">
        <v>952313.05763000005</v>
      </c>
      <c r="N20" s="199">
        <v>902643.70741000003</v>
      </c>
      <c r="O20" s="199">
        <v>1030095.50514</v>
      </c>
      <c r="P20" s="199">
        <f t="shared" si="0"/>
        <v>11079703.099679999</v>
      </c>
    </row>
    <row r="21" spans="1:16" ht="18.75" customHeight="1" x14ac:dyDescent="0.25">
      <c r="A21" s="478"/>
      <c r="B21" s="111" t="s">
        <v>294</v>
      </c>
      <c r="C21" s="10"/>
      <c r="D21" s="388">
        <v>901921.13633999997</v>
      </c>
      <c r="E21" s="91">
        <v>804778.93098000006</v>
      </c>
      <c r="F21" s="91">
        <v>783045.19283000007</v>
      </c>
      <c r="G21" s="91">
        <v>864327.87555</v>
      </c>
      <c r="H21" s="91">
        <v>761261.40574999992</v>
      </c>
      <c r="I21" s="91">
        <v>824296.99647999997</v>
      </c>
      <c r="J21" s="91">
        <v>890190.71803999995</v>
      </c>
      <c r="K21" s="91">
        <v>668344.64117999992</v>
      </c>
      <c r="L21" s="91">
        <v>745318.72779000003</v>
      </c>
      <c r="M21" s="91">
        <v>842243.89565000008</v>
      </c>
      <c r="N21" s="91">
        <v>791245.02010000008</v>
      </c>
      <c r="O21" s="91">
        <v>918214.45898</v>
      </c>
      <c r="P21" s="199">
        <f t="shared" si="0"/>
        <v>9795188.9996699989</v>
      </c>
    </row>
    <row r="22" spans="1:16" ht="18.75" customHeight="1" x14ac:dyDescent="0.25">
      <c r="A22" s="478"/>
      <c r="B22" s="145" t="s">
        <v>26</v>
      </c>
      <c r="C22" s="10"/>
      <c r="D22" s="382">
        <v>779793.32114999997</v>
      </c>
      <c r="E22" s="34">
        <v>683500.01702000003</v>
      </c>
      <c r="F22" s="34">
        <v>658132.69134000002</v>
      </c>
      <c r="G22" s="34">
        <v>753085.76489999995</v>
      </c>
      <c r="H22" s="34">
        <v>662369.65527999995</v>
      </c>
      <c r="I22" s="34">
        <v>711299.23466999992</v>
      </c>
      <c r="J22" s="34">
        <v>799808.43570999999</v>
      </c>
      <c r="K22" s="34">
        <v>578191.47428999993</v>
      </c>
      <c r="L22" s="34">
        <v>628538.02223</v>
      </c>
      <c r="M22" s="34">
        <v>729038.43235000002</v>
      </c>
      <c r="N22" s="34">
        <v>670235.99559000006</v>
      </c>
      <c r="O22" s="34">
        <v>793957.98863000004</v>
      </c>
      <c r="P22" s="90">
        <f t="shared" si="0"/>
        <v>8447951.033160001</v>
      </c>
    </row>
    <row r="23" spans="1:16" ht="18.75" customHeight="1" x14ac:dyDescent="0.25">
      <c r="A23" s="478"/>
      <c r="B23" s="145" t="s">
        <v>27</v>
      </c>
      <c r="C23" s="10"/>
      <c r="D23" s="382">
        <v>122127.81518999999</v>
      </c>
      <c r="E23" s="34">
        <v>121278.91395999999</v>
      </c>
      <c r="F23" s="34">
        <v>124912.50149</v>
      </c>
      <c r="G23" s="34">
        <v>111242.11065</v>
      </c>
      <c r="H23" s="34">
        <v>98891.750469999999</v>
      </c>
      <c r="I23" s="34">
        <v>112997.76181</v>
      </c>
      <c r="J23" s="34">
        <v>90382.282330000002</v>
      </c>
      <c r="K23" s="34">
        <v>90153.166890000008</v>
      </c>
      <c r="L23" s="34">
        <v>116780.70556</v>
      </c>
      <c r="M23" s="34">
        <v>113205.4633</v>
      </c>
      <c r="N23" s="34">
        <v>121009.02451</v>
      </c>
      <c r="O23" s="34">
        <v>124256.47034999999</v>
      </c>
      <c r="P23" s="90">
        <f t="shared" si="0"/>
        <v>1347237.9665099999</v>
      </c>
    </row>
    <row r="24" spans="1:16" ht="18.75" customHeight="1" x14ac:dyDescent="0.25">
      <c r="A24" s="478"/>
      <c r="B24" s="145" t="s">
        <v>28</v>
      </c>
      <c r="C24" s="10"/>
      <c r="D24" s="382">
        <v>62625.709029999998</v>
      </c>
      <c r="E24" s="34">
        <v>87091.023979999998</v>
      </c>
      <c r="F24" s="34">
        <v>86733.51651999999</v>
      </c>
      <c r="G24" s="34">
        <v>79574.584770000001</v>
      </c>
      <c r="H24" s="34">
        <v>79000.995739999998</v>
      </c>
      <c r="I24" s="34">
        <v>87917.010150000002</v>
      </c>
      <c r="J24" s="34">
        <v>46236.60297</v>
      </c>
      <c r="K24" s="34">
        <v>65814.000310000003</v>
      </c>
      <c r="L24" s="34">
        <v>73921.59262000001</v>
      </c>
      <c r="M24" s="34">
        <v>79786.032290000003</v>
      </c>
      <c r="N24" s="34">
        <v>81032.825420000008</v>
      </c>
      <c r="O24" s="34">
        <v>81778.166069999992</v>
      </c>
      <c r="P24" s="90">
        <f t="shared" si="0"/>
        <v>911512.05987</v>
      </c>
    </row>
    <row r="25" spans="1:16" ht="18.75" customHeight="1" x14ac:dyDescent="0.25">
      <c r="A25" s="478"/>
      <c r="B25" s="145" t="s">
        <v>29</v>
      </c>
      <c r="C25" s="10"/>
      <c r="D25" s="382">
        <v>2481.04828</v>
      </c>
      <c r="E25" s="34">
        <v>2350.62707</v>
      </c>
      <c r="F25" s="34">
        <v>2281.2850800000001</v>
      </c>
      <c r="G25" s="34">
        <v>2158.2933900000003</v>
      </c>
      <c r="H25" s="34">
        <v>2082.8221899999999</v>
      </c>
      <c r="I25" s="34">
        <v>1702.61977</v>
      </c>
      <c r="J25" s="34">
        <v>1776.54853</v>
      </c>
      <c r="K25" s="34">
        <v>1772.74334</v>
      </c>
      <c r="L25" s="34">
        <v>1889.10834</v>
      </c>
      <c r="M25" s="34">
        <v>2054.8936399999998</v>
      </c>
      <c r="N25" s="34">
        <v>2121.2670099999996</v>
      </c>
      <c r="O25" s="34">
        <v>2275.0113900000001</v>
      </c>
      <c r="P25" s="90">
        <f t="shared" si="0"/>
        <v>24946.268029999996</v>
      </c>
    </row>
    <row r="26" spans="1:16" ht="18.75" customHeight="1" x14ac:dyDescent="0.25">
      <c r="A26" s="478"/>
      <c r="B26" s="145" t="s">
        <v>30</v>
      </c>
      <c r="C26" s="10"/>
      <c r="D26" s="382">
        <v>28091.045999999998</v>
      </c>
      <c r="E26" s="34">
        <v>26708.819670000001</v>
      </c>
      <c r="F26" s="34">
        <v>25944.950059999999</v>
      </c>
      <c r="G26" s="34">
        <v>29559.929840000001</v>
      </c>
      <c r="H26" s="34">
        <v>30341.50506</v>
      </c>
      <c r="I26" s="34">
        <v>44086.595299999994</v>
      </c>
      <c r="J26" s="34">
        <v>25167.717940000002</v>
      </c>
      <c r="K26" s="34">
        <v>25791.8822</v>
      </c>
      <c r="L26" s="34">
        <v>28062.626410000001</v>
      </c>
      <c r="M26" s="34">
        <v>28228.23605</v>
      </c>
      <c r="N26" s="34">
        <v>28244.594880000001</v>
      </c>
      <c r="O26" s="34">
        <v>27827.868699999999</v>
      </c>
      <c r="P26" s="90">
        <f t="shared" si="0"/>
        <v>348055.77210999996</v>
      </c>
    </row>
    <row r="27" spans="1:16" ht="15.75" x14ac:dyDescent="0.25">
      <c r="A27" s="478"/>
      <c r="B27" s="90"/>
      <c r="C27" s="10"/>
      <c r="D27" s="388"/>
      <c r="E27" s="34"/>
      <c r="F27" s="34"/>
      <c r="G27" s="34"/>
      <c r="H27" s="34"/>
      <c r="I27" s="34"/>
      <c r="J27" s="34"/>
      <c r="K27" s="34"/>
      <c r="L27" s="34"/>
      <c r="M27" s="34"/>
      <c r="N27" s="34"/>
      <c r="O27" s="34"/>
      <c r="P27" s="90"/>
    </row>
    <row r="28" spans="1:16" ht="15.75" x14ac:dyDescent="0.25">
      <c r="A28" s="478"/>
      <c r="B28" s="35" t="s">
        <v>31</v>
      </c>
      <c r="C28" s="10"/>
      <c r="D28" s="393">
        <v>1028041.5748199999</v>
      </c>
      <c r="E28" s="436">
        <v>869114.78833000001</v>
      </c>
      <c r="F28" s="199">
        <v>1294063.4842100001</v>
      </c>
      <c r="G28" s="199">
        <v>971970.88609000016</v>
      </c>
      <c r="H28" s="199">
        <v>861953.28810000001</v>
      </c>
      <c r="I28" s="199">
        <v>1209210.1083200001</v>
      </c>
      <c r="J28" s="199">
        <v>1320364.8931</v>
      </c>
      <c r="K28" s="199">
        <v>951623.45188000007</v>
      </c>
      <c r="L28" s="199">
        <v>1185483.4468099999</v>
      </c>
      <c r="M28" s="199">
        <v>1987442.6845600002</v>
      </c>
      <c r="N28" s="199">
        <v>921680.89130000013</v>
      </c>
      <c r="O28" s="199">
        <v>1439319.9199099999</v>
      </c>
      <c r="P28" s="199">
        <f t="shared" si="0"/>
        <v>14040269.41743</v>
      </c>
    </row>
    <row r="29" spans="1:16" ht="23.45" customHeight="1" x14ac:dyDescent="0.25">
      <c r="A29" s="478"/>
      <c r="B29" s="111" t="s">
        <v>295</v>
      </c>
      <c r="C29" s="10"/>
      <c r="D29" s="388">
        <v>876907.17912999995</v>
      </c>
      <c r="E29" s="438">
        <v>742611.19846999994</v>
      </c>
      <c r="F29" s="91">
        <v>1179714.84345</v>
      </c>
      <c r="G29" s="91">
        <v>833576.27802000009</v>
      </c>
      <c r="H29" s="91">
        <v>765175.70405000006</v>
      </c>
      <c r="I29" s="91">
        <v>1067082.43628</v>
      </c>
      <c r="J29" s="91">
        <v>1201158.3966899998</v>
      </c>
      <c r="K29" s="91">
        <v>821018.99189999991</v>
      </c>
      <c r="L29" s="91">
        <v>1107871.52</v>
      </c>
      <c r="M29" s="91">
        <v>1878394.7844500002</v>
      </c>
      <c r="N29" s="91">
        <v>773070.25812999997</v>
      </c>
      <c r="O29" s="91">
        <v>1259381.97349</v>
      </c>
      <c r="P29" s="199">
        <f t="shared" si="0"/>
        <v>12505963.564059999</v>
      </c>
    </row>
    <row r="30" spans="1:16" ht="18.75" customHeight="1" x14ac:dyDescent="0.25">
      <c r="A30" s="478"/>
      <c r="B30" s="145" t="s">
        <v>32</v>
      </c>
      <c r="C30" s="10"/>
      <c r="D30" s="114">
        <v>823403.53313999996</v>
      </c>
      <c r="E30" s="437">
        <v>697189.99150999996</v>
      </c>
      <c r="F30" s="34">
        <v>790193.60560999997</v>
      </c>
      <c r="G30" s="34">
        <v>701283.86433000001</v>
      </c>
      <c r="H30" s="34">
        <v>733124.49225000001</v>
      </c>
      <c r="I30" s="34">
        <v>884551.73528000002</v>
      </c>
      <c r="J30" s="34">
        <v>758026.48379999993</v>
      </c>
      <c r="K30" s="34">
        <v>767960.22176999995</v>
      </c>
      <c r="L30" s="34">
        <v>962332.70824000007</v>
      </c>
      <c r="M30" s="34">
        <v>728590.40272000001</v>
      </c>
      <c r="N30" s="34">
        <v>719951.18305999995</v>
      </c>
      <c r="O30" s="34">
        <v>824368.32892</v>
      </c>
      <c r="P30" s="90">
        <f t="shared" si="0"/>
        <v>9390976.5506299995</v>
      </c>
    </row>
    <row r="31" spans="1:16" ht="18.75" customHeight="1" x14ac:dyDescent="0.25">
      <c r="A31" s="478"/>
      <c r="B31" s="145" t="s">
        <v>440</v>
      </c>
      <c r="C31" s="10"/>
      <c r="D31" s="114">
        <v>37564.811329999997</v>
      </c>
      <c r="E31" s="34">
        <v>29339.335709999999</v>
      </c>
      <c r="F31" s="34">
        <v>362609.92404000001</v>
      </c>
      <c r="G31" s="34">
        <v>51736.987999999998</v>
      </c>
      <c r="H31" s="34">
        <v>17841.285350000002</v>
      </c>
      <c r="I31" s="34">
        <v>166001.08091999998</v>
      </c>
      <c r="J31" s="34">
        <v>431782.19992000004</v>
      </c>
      <c r="K31" s="34">
        <v>20482.446379999998</v>
      </c>
      <c r="L31" s="34">
        <v>42504.737890000004</v>
      </c>
      <c r="M31" s="34">
        <v>298017.48847000004</v>
      </c>
      <c r="N31" s="34">
        <v>23591.365309999997</v>
      </c>
      <c r="O31" s="34">
        <v>291642.17855000001</v>
      </c>
      <c r="P31" s="90">
        <f t="shared" si="0"/>
        <v>1773113.8418700004</v>
      </c>
    </row>
    <row r="32" spans="1:16" ht="18.75" customHeight="1" x14ac:dyDescent="0.25">
      <c r="A32" s="478"/>
      <c r="B32" s="145" t="s">
        <v>439</v>
      </c>
      <c r="C32" s="10"/>
      <c r="D32" s="114">
        <v>15938.83466</v>
      </c>
      <c r="E32" s="34">
        <v>16081.87125</v>
      </c>
      <c r="F32" s="34">
        <v>26911.3138</v>
      </c>
      <c r="G32" s="34">
        <v>80555.425690000004</v>
      </c>
      <c r="H32" s="34">
        <v>14209.926449999999</v>
      </c>
      <c r="I32" s="34">
        <v>16529.620080000001</v>
      </c>
      <c r="J32" s="34">
        <v>11349.71297</v>
      </c>
      <c r="K32" s="34">
        <v>32576.32375</v>
      </c>
      <c r="L32" s="34">
        <v>103034.07387000001</v>
      </c>
      <c r="M32" s="34">
        <v>851786.89326000004</v>
      </c>
      <c r="N32" s="34">
        <v>29527.709760000002</v>
      </c>
      <c r="O32" s="34">
        <v>143371.46602000002</v>
      </c>
      <c r="P32" s="90">
        <f t="shared" si="0"/>
        <v>1341873.1715599999</v>
      </c>
    </row>
    <row r="33" spans="1:19" ht="18.75" customHeight="1" x14ac:dyDescent="0.25">
      <c r="A33" s="478"/>
      <c r="B33" s="145" t="s">
        <v>33</v>
      </c>
      <c r="C33" s="10"/>
      <c r="D33" s="34">
        <v>52940.585509999997</v>
      </c>
      <c r="E33" s="34">
        <v>47601.769909999995</v>
      </c>
      <c r="F33" s="34">
        <v>36246.4735</v>
      </c>
      <c r="G33" s="34">
        <v>42146.541039999996</v>
      </c>
      <c r="H33" s="34">
        <v>36334.67643</v>
      </c>
      <c r="I33" s="34">
        <v>33122.728790000001</v>
      </c>
      <c r="J33" s="34">
        <v>43370.920079999996</v>
      </c>
      <c r="K33" s="34">
        <v>33331.09175</v>
      </c>
      <c r="L33" s="34">
        <v>31366.945170000003</v>
      </c>
      <c r="M33" s="34">
        <v>32769.181929999999</v>
      </c>
      <c r="N33" s="34">
        <v>37843.360799999995</v>
      </c>
      <c r="O33" s="34">
        <v>54645.676939999998</v>
      </c>
      <c r="P33" s="90">
        <f t="shared" si="0"/>
        <v>481719.95185000001</v>
      </c>
    </row>
    <row r="34" spans="1:19" ht="18.75" customHeight="1" x14ac:dyDescent="0.25">
      <c r="A34" s="478"/>
      <c r="B34" s="145" t="s">
        <v>34</v>
      </c>
      <c r="C34" s="10"/>
      <c r="D34" s="34">
        <v>84577.764840000003</v>
      </c>
      <c r="E34" s="34">
        <v>71921.079400000002</v>
      </c>
      <c r="F34" s="34">
        <v>71534.773809999999</v>
      </c>
      <c r="G34" s="34">
        <v>72461.782470000006</v>
      </c>
      <c r="H34" s="34">
        <v>65691.12268</v>
      </c>
      <c r="I34" s="34">
        <v>83490.16502</v>
      </c>
      <c r="J34" s="34">
        <v>65617.84752000001</v>
      </c>
      <c r="K34" s="34">
        <v>89558.39473</v>
      </c>
      <c r="L34" s="34">
        <v>97519.009709999998</v>
      </c>
      <c r="M34" s="34">
        <v>67209.071959999987</v>
      </c>
      <c r="N34" s="34">
        <v>82680.146439999997</v>
      </c>
      <c r="O34" s="34">
        <v>109972.38541</v>
      </c>
      <c r="P34" s="90">
        <f t="shared" si="0"/>
        <v>962233.54399000003</v>
      </c>
    </row>
    <row r="35" spans="1:19" ht="18.75" customHeight="1" x14ac:dyDescent="0.25">
      <c r="A35" s="478"/>
      <c r="B35" s="145" t="s">
        <v>463</v>
      </c>
      <c r="C35" s="10"/>
      <c r="D35" s="321">
        <v>9825.4067100000011</v>
      </c>
      <c r="E35" s="34">
        <v>8009.11175</v>
      </c>
      <c r="F35" s="34">
        <v>6987.7279200000003</v>
      </c>
      <c r="G35" s="34">
        <v>9335.358189999999</v>
      </c>
      <c r="H35" s="34">
        <v>7289.2193699999998</v>
      </c>
      <c r="I35" s="34">
        <v>7204.3112899999996</v>
      </c>
      <c r="J35" s="34">
        <v>9819.5199600000014</v>
      </c>
      <c r="K35" s="34">
        <v>8049.8732800000007</v>
      </c>
      <c r="L35" s="34">
        <v>8283.6274400000002</v>
      </c>
      <c r="M35" s="34">
        <v>10100.276449999999</v>
      </c>
      <c r="N35" s="34">
        <v>8017.65326</v>
      </c>
      <c r="O35" s="34">
        <v>7278.1635199999992</v>
      </c>
      <c r="P35" s="90">
        <f t="shared" si="0"/>
        <v>100200.24914</v>
      </c>
    </row>
    <row r="36" spans="1:19" ht="18.75" customHeight="1" x14ac:dyDescent="0.25">
      <c r="A36" s="478"/>
      <c r="B36" s="145" t="s">
        <v>35</v>
      </c>
      <c r="C36" s="10"/>
      <c r="D36" s="34">
        <v>3790.6386299999999</v>
      </c>
      <c r="E36" s="34">
        <v>-1028.3712</v>
      </c>
      <c r="F36" s="34">
        <v>-420.33446999999995</v>
      </c>
      <c r="G36" s="34">
        <v>14450.926369999999</v>
      </c>
      <c r="H36" s="34">
        <v>-12537.434429999999</v>
      </c>
      <c r="I36" s="34">
        <v>18310.466940000002</v>
      </c>
      <c r="J36" s="34">
        <v>398.20884999999998</v>
      </c>
      <c r="K36" s="34">
        <v>-334.89978000000002</v>
      </c>
      <c r="L36" s="34">
        <v>-59557.655509999997</v>
      </c>
      <c r="M36" s="34">
        <v>-1030.63023</v>
      </c>
      <c r="N36" s="34">
        <v>20069.472670000003</v>
      </c>
      <c r="O36" s="34">
        <v>8041.72055</v>
      </c>
      <c r="P36" s="90">
        <f>SUM(D36:O36)</f>
        <v>-9847.8916099999969</v>
      </c>
    </row>
    <row r="37" spans="1:19" ht="15.75" x14ac:dyDescent="0.25">
      <c r="A37" s="478"/>
      <c r="B37" s="90"/>
      <c r="C37" s="10"/>
      <c r="D37" s="34"/>
      <c r="E37" s="34"/>
      <c r="F37" s="34"/>
      <c r="G37" s="34"/>
      <c r="H37" s="34"/>
      <c r="I37" s="34"/>
      <c r="J37" s="34"/>
      <c r="K37" s="34"/>
      <c r="L37" s="34"/>
      <c r="M37" s="34"/>
      <c r="N37" s="34"/>
      <c r="O37" s="34"/>
      <c r="P37" s="90"/>
    </row>
    <row r="38" spans="1:19" ht="18.75" customHeight="1" x14ac:dyDescent="0.25">
      <c r="A38" s="478"/>
      <c r="B38" s="35" t="s">
        <v>36</v>
      </c>
      <c r="C38" s="10"/>
      <c r="D38" s="199">
        <v>37875.89776</v>
      </c>
      <c r="E38" s="199">
        <v>19517.632519999999</v>
      </c>
      <c r="F38" s="199">
        <v>23048.20061</v>
      </c>
      <c r="G38" s="199">
        <v>22735.671810000003</v>
      </c>
      <c r="H38" s="199">
        <v>11669.058689999998</v>
      </c>
      <c r="I38" s="199">
        <v>29210.037930000002</v>
      </c>
      <c r="J38" s="199">
        <v>66230.531199999998</v>
      </c>
      <c r="K38" s="199">
        <v>35703.571409999997</v>
      </c>
      <c r="L38" s="199">
        <v>93592.887700000007</v>
      </c>
      <c r="M38" s="199">
        <v>234801.67964000002</v>
      </c>
      <c r="N38" s="199">
        <v>39664.299420000003</v>
      </c>
      <c r="O38" s="199">
        <v>29711.641759999995</v>
      </c>
      <c r="P38" s="199">
        <f t="shared" si="0"/>
        <v>643761.11045000015</v>
      </c>
    </row>
    <row r="39" spans="1:19" ht="18.75" customHeight="1" x14ac:dyDescent="0.25">
      <c r="A39" s="478"/>
      <c r="B39" s="145" t="s">
        <v>37</v>
      </c>
      <c r="C39" s="10"/>
      <c r="D39" s="34">
        <v>0</v>
      </c>
      <c r="E39" s="34">
        <v>0</v>
      </c>
      <c r="F39" s="34">
        <v>0</v>
      </c>
      <c r="G39" s="34">
        <v>0</v>
      </c>
      <c r="H39" s="34">
        <v>0</v>
      </c>
      <c r="I39" s="34">
        <v>0</v>
      </c>
      <c r="J39" s="34">
        <v>0</v>
      </c>
      <c r="K39" s="34">
        <v>0</v>
      </c>
      <c r="L39" s="34">
        <v>0</v>
      </c>
      <c r="M39" s="34">
        <v>0</v>
      </c>
      <c r="N39" s="34">
        <v>0</v>
      </c>
      <c r="O39" s="34">
        <v>0</v>
      </c>
      <c r="P39" s="90">
        <f t="shared" si="0"/>
        <v>0</v>
      </c>
    </row>
    <row r="40" spans="1:19" ht="18.75" customHeight="1" x14ac:dyDescent="0.25">
      <c r="A40" s="478"/>
      <c r="B40" s="111" t="s">
        <v>441</v>
      </c>
      <c r="C40" s="10"/>
      <c r="D40" s="91">
        <v>30294.01095</v>
      </c>
      <c r="E40" s="91">
        <v>11727.632519999999</v>
      </c>
      <c r="F40" s="91">
        <v>15552.12837</v>
      </c>
      <c r="G40" s="91">
        <v>15676.853740000002</v>
      </c>
      <c r="H40" s="91">
        <v>4186.4599199999993</v>
      </c>
      <c r="I40" s="91">
        <v>22417.083260000003</v>
      </c>
      <c r="J40" s="91">
        <v>60562.017570000004</v>
      </c>
      <c r="K40" s="91">
        <v>27445.939839999999</v>
      </c>
      <c r="L40" s="91">
        <f>L41+L42</f>
        <v>85970.20405</v>
      </c>
      <c r="M40" s="91">
        <v>226585.61975000001</v>
      </c>
      <c r="N40" s="91">
        <v>31192.810140000001</v>
      </c>
      <c r="O40" s="91">
        <v>40196.941759999994</v>
      </c>
      <c r="P40" s="199">
        <f>SUM(D40:O40)-0.01</f>
        <v>571807.69186999998</v>
      </c>
    </row>
    <row r="41" spans="1:19" ht="18.75" customHeight="1" x14ac:dyDescent="0.25">
      <c r="A41" s="478"/>
      <c r="B41" s="145" t="s">
        <v>270</v>
      </c>
      <c r="C41" s="10"/>
      <c r="D41" s="34">
        <v>7226.9272499999997</v>
      </c>
      <c r="E41" s="34">
        <v>6126.9484000000002</v>
      </c>
      <c r="F41" s="34">
        <v>6838.62003</v>
      </c>
      <c r="G41" s="34">
        <v>4673.4417999999996</v>
      </c>
      <c r="H41" s="34">
        <v>5076.8279199999997</v>
      </c>
      <c r="I41" s="34">
        <v>25285.538940000002</v>
      </c>
      <c r="J41" s="34">
        <v>7224.0798700000005</v>
      </c>
      <c r="K41" s="34">
        <v>2800.0510600000002</v>
      </c>
      <c r="L41" s="34">
        <v>33887.526570000002</v>
      </c>
      <c r="M41" s="34">
        <v>11713.732249999999</v>
      </c>
      <c r="N41" s="34">
        <v>479.3519</v>
      </c>
      <c r="O41" s="34">
        <v>5383.2994699999999</v>
      </c>
      <c r="P41" s="90">
        <f t="shared" si="0"/>
        <v>116716.34546</v>
      </c>
    </row>
    <row r="42" spans="1:19" ht="18.75" customHeight="1" x14ac:dyDescent="0.25">
      <c r="A42" s="478"/>
      <c r="B42" s="145" t="s">
        <v>38</v>
      </c>
      <c r="C42" s="10"/>
      <c r="D42" s="34">
        <v>23067.083699999999</v>
      </c>
      <c r="E42" s="34">
        <v>5600.6841199999999</v>
      </c>
      <c r="F42" s="34">
        <v>8713.5083400000003</v>
      </c>
      <c r="G42" s="34">
        <v>11003.411940000002</v>
      </c>
      <c r="H42" s="34">
        <v>-890.36800000000017</v>
      </c>
      <c r="I42" s="34">
        <v>-2868.45568</v>
      </c>
      <c r="J42" s="34">
        <v>53337.937700000002</v>
      </c>
      <c r="K42" s="34">
        <v>24645.888779999997</v>
      </c>
      <c r="L42" s="34">
        <f>L43+L44+L45</f>
        <v>52082.677479999998</v>
      </c>
      <c r="M42" s="34">
        <v>214871.88750000001</v>
      </c>
      <c r="N42" s="34">
        <v>30713.45824</v>
      </c>
      <c r="O42" s="34">
        <v>34813.642289999996</v>
      </c>
      <c r="P42" s="90">
        <f t="shared" si="0"/>
        <v>455091.35641000001</v>
      </c>
    </row>
    <row r="43" spans="1:19" ht="18.75" customHeight="1" x14ac:dyDescent="0.25">
      <c r="A43" s="478"/>
      <c r="B43" s="145" t="s">
        <v>442</v>
      </c>
      <c r="C43" s="10"/>
      <c r="D43" s="34">
        <v>417.16386999999997</v>
      </c>
      <c r="E43" s="34">
        <v>398.05631</v>
      </c>
      <c r="F43" s="34">
        <v>442.89299</v>
      </c>
      <c r="G43" s="34">
        <v>11853.113810000001</v>
      </c>
      <c r="H43" s="34">
        <v>-9987.7953500000003</v>
      </c>
      <c r="I43" s="34">
        <v>-46.497999999999998</v>
      </c>
      <c r="J43" s="34">
        <v>6943.8893899999994</v>
      </c>
      <c r="K43" s="34">
        <v>1759.06107</v>
      </c>
      <c r="L43" s="34">
        <v>-1993.8471599999998</v>
      </c>
      <c r="M43" s="34">
        <v>1141.5797700000001</v>
      </c>
      <c r="N43" s="34">
        <v>1190.6206299999999</v>
      </c>
      <c r="O43" s="34">
        <v>1430.69021</v>
      </c>
      <c r="P43" s="90">
        <f t="shared" si="0"/>
        <v>13548.927540000001</v>
      </c>
    </row>
    <row r="44" spans="1:19" ht="18.75" customHeight="1" x14ac:dyDescent="0.25">
      <c r="A44" s="478"/>
      <c r="B44" s="145" t="s">
        <v>443</v>
      </c>
      <c r="C44" s="10"/>
      <c r="D44" s="34">
        <v>10017.695119999998</v>
      </c>
      <c r="E44" s="34">
        <v>-1782.3501100000001</v>
      </c>
      <c r="F44" s="34">
        <v>2855.9080299999996</v>
      </c>
      <c r="G44" s="34">
        <v>-4537.6714699999993</v>
      </c>
      <c r="H44" s="34">
        <v>7385.9862800000001</v>
      </c>
      <c r="I44" s="34">
        <v>-7552.0984500000004</v>
      </c>
      <c r="J44" s="34">
        <v>-12243.96184</v>
      </c>
      <c r="K44" s="34">
        <v>17690.984499999999</v>
      </c>
      <c r="L44" s="34">
        <v>18453.52464</v>
      </c>
      <c r="M44" s="34">
        <v>193125.39066</v>
      </c>
      <c r="N44" s="34">
        <v>22239.499899999999</v>
      </c>
      <c r="O44" s="34">
        <v>5088.1910599999992</v>
      </c>
      <c r="P44" s="90">
        <f t="shared" si="0"/>
        <v>250741.09832000002</v>
      </c>
    </row>
    <row r="45" spans="1:19" ht="18.75" customHeight="1" x14ac:dyDescent="0.25">
      <c r="A45" s="478"/>
      <c r="B45" s="145" t="s">
        <v>444</v>
      </c>
      <c r="C45" s="10"/>
      <c r="D45" s="34">
        <v>12632.22471</v>
      </c>
      <c r="E45" s="34">
        <v>6984.9779200000003</v>
      </c>
      <c r="F45" s="34">
        <v>5414.7073200000004</v>
      </c>
      <c r="G45" s="34">
        <v>3687.9695999999999</v>
      </c>
      <c r="H45" s="34">
        <v>1711.4410700000001</v>
      </c>
      <c r="I45" s="34">
        <v>4730.14077</v>
      </c>
      <c r="J45" s="34">
        <v>58638.010150000002</v>
      </c>
      <c r="K45" s="34">
        <v>5195.84321</v>
      </c>
      <c r="L45" s="34">
        <v>35623</v>
      </c>
      <c r="M45" s="34">
        <v>20604.91707</v>
      </c>
      <c r="N45" s="34">
        <v>7283.3377099999998</v>
      </c>
      <c r="O45" s="34">
        <v>28294.66102</v>
      </c>
      <c r="P45" s="90">
        <f>SUM(D45:O45)</f>
        <v>190801.23055000001</v>
      </c>
      <c r="S45" s="440"/>
    </row>
    <row r="46" spans="1:19" ht="18.75" customHeight="1" x14ac:dyDescent="0.25">
      <c r="A46" s="478"/>
      <c r="B46" s="111" t="s">
        <v>280</v>
      </c>
      <c r="C46" s="10"/>
      <c r="D46" s="91">
        <v>7581.88681</v>
      </c>
      <c r="E46" s="91">
        <v>7790</v>
      </c>
      <c r="F46" s="91">
        <v>7496.0722400000004</v>
      </c>
      <c r="G46" s="91">
        <v>7058.8180700000003</v>
      </c>
      <c r="H46" s="91">
        <v>7482.5987699999996</v>
      </c>
      <c r="I46" s="91">
        <v>6792.9546700000001</v>
      </c>
      <c r="J46" s="91">
        <v>5668.5136299999995</v>
      </c>
      <c r="K46" s="91">
        <v>8257.6315699999996</v>
      </c>
      <c r="L46" s="91">
        <v>7623.1959400000005</v>
      </c>
      <c r="M46" s="91">
        <v>8216.0598900000005</v>
      </c>
      <c r="N46" s="91">
        <v>8471.4892799999998</v>
      </c>
      <c r="O46" s="91">
        <v>-10485.299999999999</v>
      </c>
      <c r="P46" s="199">
        <f t="shared" si="0"/>
        <v>71953.920870000002</v>
      </c>
    </row>
    <row r="47" spans="1:19" ht="18.75" customHeight="1" x14ac:dyDescent="0.25">
      <c r="A47" s="478"/>
      <c r="B47" s="145" t="s">
        <v>272</v>
      </c>
      <c r="C47" s="10"/>
      <c r="D47" s="34">
        <v>0</v>
      </c>
      <c r="E47" s="34">
        <v>0</v>
      </c>
      <c r="F47" s="34">
        <v>0</v>
      </c>
      <c r="G47" s="34">
        <v>0</v>
      </c>
      <c r="H47" s="34">
        <v>0</v>
      </c>
      <c r="I47" s="34">
        <v>0</v>
      </c>
      <c r="J47" s="34">
        <v>0</v>
      </c>
      <c r="K47" s="34">
        <v>0</v>
      </c>
      <c r="L47" s="34">
        <v>0</v>
      </c>
      <c r="M47" s="34">
        <v>0</v>
      </c>
      <c r="N47" s="34">
        <v>0</v>
      </c>
      <c r="O47" s="34">
        <v>0</v>
      </c>
      <c r="P47" s="90">
        <f t="shared" si="0"/>
        <v>0</v>
      </c>
    </row>
    <row r="48" spans="1:19" ht="18.75" customHeight="1" x14ac:dyDescent="0.25">
      <c r="A48" s="478"/>
      <c r="B48" s="145" t="s">
        <v>271</v>
      </c>
      <c r="C48" s="10"/>
      <c r="D48" s="34">
        <v>7581.88681</v>
      </c>
      <c r="E48" s="34">
        <v>7790</v>
      </c>
      <c r="F48" s="34">
        <v>7496.0722400000004</v>
      </c>
      <c r="G48" s="34">
        <v>7058.8180700000003</v>
      </c>
      <c r="H48" s="34">
        <v>7482.5987699999996</v>
      </c>
      <c r="I48" s="34">
        <v>6792.9546700000001</v>
      </c>
      <c r="J48" s="34">
        <v>5668.5136299999995</v>
      </c>
      <c r="K48" s="34">
        <v>8257.6315699999996</v>
      </c>
      <c r="L48" s="34">
        <v>7623.1959400000005</v>
      </c>
      <c r="M48" s="34">
        <v>8216.0598900000005</v>
      </c>
      <c r="N48" s="34">
        <v>8471.4892799999998</v>
      </c>
      <c r="O48" s="34">
        <v>-10485.299999999999</v>
      </c>
      <c r="P48" s="90">
        <f t="shared" si="0"/>
        <v>71953.920870000002</v>
      </c>
    </row>
    <row r="49" spans="2:16" ht="15.75" x14ac:dyDescent="0.25">
      <c r="B49" s="16"/>
      <c r="C49" s="10"/>
      <c r="D49" s="199"/>
      <c r="E49" s="10"/>
      <c r="F49" s="10"/>
      <c r="G49" s="10"/>
      <c r="H49" s="10"/>
      <c r="I49" s="10"/>
      <c r="J49" s="10"/>
      <c r="K49" s="10"/>
      <c r="L49" s="10"/>
      <c r="M49" s="10"/>
      <c r="N49" s="10"/>
      <c r="O49" s="10"/>
      <c r="P49" s="10"/>
    </row>
  </sheetData>
  <mergeCells count="1">
    <mergeCell ref="A1:A48"/>
  </mergeCells>
  <phoneticPr fontId="0" type="noConversion"/>
  <printOptions verticalCentered="1"/>
  <pageMargins left="0" right="0" top="0.2" bottom="0" header="0.36" footer="0"/>
  <pageSetup scale="62" orientation="landscape" r:id="rId1"/>
  <headerFooter alignWithMargins="0">
    <oddHeader>&amp;R&amp;"Times New Roman,Bold Italic"&amp;13Pennsylvania Department of Revenue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Normal="100" workbookViewId="0">
      <selection activeCell="F12" sqref="F12"/>
    </sheetView>
  </sheetViews>
  <sheetFormatPr defaultColWidth="8.83203125" defaultRowHeight="12.75" x14ac:dyDescent="0.2"/>
  <cols>
    <col min="1" max="1" width="9.33203125" style="470" customWidth="1"/>
    <col min="2" max="2" width="17.33203125" style="317" customWidth="1"/>
    <col min="3" max="3" width="3.83203125" style="317" customWidth="1"/>
    <col min="4" max="4" width="17.33203125" style="317" customWidth="1"/>
    <col min="5" max="5" width="3.83203125" style="317" customWidth="1"/>
    <col min="6" max="6" width="25" style="325" bestFit="1" customWidth="1"/>
    <col min="7" max="7" width="3.83203125" style="317" customWidth="1"/>
    <col min="8" max="8" width="13.33203125" style="325" bestFit="1" customWidth="1"/>
    <col min="9" max="9" width="26.83203125" style="325" customWidth="1"/>
    <col min="10" max="16384" width="8.83203125" style="325"/>
  </cols>
  <sheetData>
    <row r="1" spans="1:17" ht="18.75" x14ac:dyDescent="0.3">
      <c r="A1" s="507" t="s">
        <v>395</v>
      </c>
      <c r="B1" s="507"/>
      <c r="C1" s="507"/>
      <c r="D1" s="507"/>
      <c r="E1" s="507"/>
      <c r="F1" s="507"/>
      <c r="G1" s="507"/>
      <c r="H1" s="507"/>
    </row>
    <row r="2" spans="1:17" ht="15.75" x14ac:dyDescent="0.25">
      <c r="B2" s="269"/>
      <c r="C2" s="269"/>
      <c r="D2" s="269"/>
      <c r="E2" s="269"/>
      <c r="G2" s="269"/>
      <c r="J2" s="365"/>
      <c r="K2" s="314"/>
      <c r="L2" s="365"/>
      <c r="M2" s="365"/>
      <c r="N2" s="365"/>
      <c r="O2" s="365"/>
      <c r="P2" s="365"/>
      <c r="Q2" s="365"/>
    </row>
    <row r="3" spans="1:17" x14ac:dyDescent="0.2">
      <c r="A3" s="270" t="s">
        <v>396</v>
      </c>
      <c r="B3" s="271" t="s">
        <v>397</v>
      </c>
      <c r="C3" s="271"/>
      <c r="D3" s="271" t="s">
        <v>398</v>
      </c>
      <c r="E3" s="272"/>
      <c r="F3" s="271" t="s">
        <v>399</v>
      </c>
      <c r="G3" s="272"/>
      <c r="H3" s="271" t="s">
        <v>400</v>
      </c>
      <c r="K3" s="315"/>
      <c r="L3" s="315"/>
      <c r="M3" s="315"/>
      <c r="N3" s="316"/>
      <c r="O3" s="315"/>
      <c r="P3" s="316"/>
      <c r="Q3" s="315"/>
    </row>
    <row r="4" spans="1:17" x14ac:dyDescent="0.2">
      <c r="A4" s="470">
        <v>1992</v>
      </c>
      <c r="B4" s="471">
        <v>125808</v>
      </c>
      <c r="C4" s="471"/>
      <c r="D4" s="471">
        <v>57584</v>
      </c>
      <c r="F4" s="471"/>
      <c r="H4" s="471">
        <v>48925.988936644826</v>
      </c>
      <c r="I4" s="351"/>
      <c r="K4" s="315"/>
      <c r="L4" s="315"/>
      <c r="M4" s="315"/>
      <c r="N4" s="316"/>
      <c r="O4" s="315"/>
      <c r="P4" s="316"/>
      <c r="Q4" s="315"/>
    </row>
    <row r="5" spans="1:17" x14ac:dyDescent="0.2">
      <c r="A5" s="470">
        <v>1993</v>
      </c>
      <c r="B5" s="471">
        <v>125907</v>
      </c>
      <c r="C5" s="471"/>
      <c r="D5" s="471">
        <v>62624</v>
      </c>
      <c r="F5" s="471"/>
      <c r="H5" s="471">
        <v>48338.877069405091</v>
      </c>
      <c r="I5" s="351"/>
      <c r="K5" s="471"/>
      <c r="L5" s="471"/>
      <c r="M5" s="471"/>
      <c r="N5" s="317"/>
      <c r="O5" s="471"/>
      <c r="P5" s="317"/>
      <c r="Q5" s="471"/>
    </row>
    <row r="6" spans="1:17" x14ac:dyDescent="0.2">
      <c r="A6" s="470">
        <v>1994</v>
      </c>
      <c r="B6" s="471">
        <v>126322</v>
      </c>
      <c r="C6" s="471"/>
      <c r="D6" s="471">
        <v>61752</v>
      </c>
      <c r="F6" s="471"/>
      <c r="H6" s="471">
        <v>49208.976856654386</v>
      </c>
      <c r="I6" s="351"/>
      <c r="K6" s="471"/>
      <c r="L6" s="471"/>
      <c r="M6" s="471"/>
      <c r="N6" s="317"/>
      <c r="O6" s="471"/>
      <c r="P6" s="317"/>
      <c r="Q6" s="471"/>
    </row>
    <row r="7" spans="1:17" x14ac:dyDescent="0.2">
      <c r="A7" s="470">
        <v>1995</v>
      </c>
      <c r="B7" s="471">
        <v>133601</v>
      </c>
      <c r="C7" s="471"/>
      <c r="D7" s="471">
        <v>67860</v>
      </c>
      <c r="F7" s="471"/>
      <c r="H7" s="471">
        <v>52063.097514340341</v>
      </c>
      <c r="I7" s="351"/>
      <c r="K7" s="471"/>
      <c r="L7" s="471"/>
      <c r="M7" s="471"/>
      <c r="N7" s="317"/>
      <c r="O7" s="471"/>
      <c r="P7" s="317"/>
      <c r="Q7" s="471"/>
    </row>
    <row r="8" spans="1:17" x14ac:dyDescent="0.2">
      <c r="A8" s="470">
        <v>1996</v>
      </c>
      <c r="B8" s="471">
        <v>133404</v>
      </c>
      <c r="C8" s="471"/>
      <c r="D8" s="471">
        <v>74236</v>
      </c>
      <c r="F8" s="471"/>
      <c r="H8" s="471">
        <v>54458</v>
      </c>
      <c r="I8" s="351"/>
      <c r="K8" s="471"/>
      <c r="L8" s="471"/>
      <c r="M8" s="471"/>
      <c r="N8" s="317"/>
      <c r="O8" s="471"/>
      <c r="P8" s="317"/>
      <c r="Q8" s="471"/>
    </row>
    <row r="9" spans="1:17" x14ac:dyDescent="0.2">
      <c r="A9" s="470">
        <v>1997</v>
      </c>
      <c r="B9" s="471">
        <v>133994</v>
      </c>
      <c r="C9" s="471"/>
      <c r="D9" s="471">
        <v>81084</v>
      </c>
      <c r="F9" s="471"/>
      <c r="H9" s="471">
        <v>66447</v>
      </c>
      <c r="I9" s="351"/>
      <c r="K9" s="471"/>
      <c r="L9" s="471"/>
      <c r="M9" s="471"/>
      <c r="N9" s="317"/>
      <c r="O9" s="471"/>
      <c r="P9" s="317"/>
      <c r="Q9" s="471"/>
    </row>
    <row r="10" spans="1:17" x14ac:dyDescent="0.2">
      <c r="A10" s="470">
        <v>1998</v>
      </c>
      <c r="B10" s="471">
        <v>139179</v>
      </c>
      <c r="C10" s="471"/>
      <c r="D10" s="471">
        <v>88751</v>
      </c>
      <c r="F10" s="471">
        <v>3547</v>
      </c>
      <c r="H10" s="471">
        <v>65694</v>
      </c>
      <c r="I10" s="351"/>
      <c r="K10" s="471"/>
      <c r="L10" s="471"/>
      <c r="M10" s="471"/>
      <c r="N10" s="317"/>
      <c r="O10" s="471"/>
      <c r="P10" s="317"/>
      <c r="Q10" s="471"/>
    </row>
    <row r="11" spans="1:17" x14ac:dyDescent="0.2">
      <c r="A11" s="470">
        <v>1999</v>
      </c>
      <c r="B11" s="471">
        <v>138457</v>
      </c>
      <c r="C11" s="471"/>
      <c r="D11" s="471">
        <v>97971</v>
      </c>
      <c r="F11" s="471">
        <v>6849</v>
      </c>
      <c r="H11" s="471">
        <v>69625</v>
      </c>
      <c r="I11" s="351"/>
      <c r="K11" s="471"/>
      <c r="L11" s="471"/>
      <c r="M11" s="471"/>
      <c r="N11" s="317"/>
      <c r="O11" s="471"/>
      <c r="P11" s="317"/>
      <c r="Q11" s="471"/>
    </row>
    <row r="12" spans="1:17" x14ac:dyDescent="0.2">
      <c r="A12" s="470">
        <v>2000</v>
      </c>
      <c r="B12" s="471">
        <v>138830</v>
      </c>
      <c r="C12" s="471"/>
      <c r="D12" s="471">
        <v>104965</v>
      </c>
      <c r="F12" s="471">
        <v>8959</v>
      </c>
      <c r="H12" s="471">
        <v>70202</v>
      </c>
      <c r="I12" s="351"/>
      <c r="K12" s="471"/>
      <c r="L12" s="471"/>
      <c r="M12" s="471"/>
      <c r="N12" s="317"/>
      <c r="O12" s="471"/>
      <c r="P12" s="317"/>
      <c r="Q12" s="471"/>
    </row>
    <row r="13" spans="1:17" x14ac:dyDescent="0.2">
      <c r="A13" s="470">
        <v>2001</v>
      </c>
      <c r="B13" s="471">
        <v>145661</v>
      </c>
      <c r="C13" s="471"/>
      <c r="D13" s="471">
        <v>111392</v>
      </c>
      <c r="F13" s="471">
        <v>14613</v>
      </c>
      <c r="H13" s="471">
        <v>67113</v>
      </c>
      <c r="I13" s="351"/>
      <c r="K13" s="471"/>
      <c r="L13" s="471"/>
      <c r="M13" s="471"/>
      <c r="N13" s="317"/>
      <c r="O13" s="471"/>
      <c r="P13" s="317"/>
      <c r="Q13" s="471"/>
    </row>
    <row r="14" spans="1:17" x14ac:dyDescent="0.2">
      <c r="A14" s="470">
        <v>2002</v>
      </c>
      <c r="B14" s="471">
        <v>139691</v>
      </c>
      <c r="C14" s="471"/>
      <c r="D14" s="471">
        <v>115813</v>
      </c>
      <c r="F14" s="471">
        <v>16478</v>
      </c>
      <c r="H14" s="471">
        <v>71349</v>
      </c>
      <c r="I14" s="351"/>
      <c r="K14" s="471"/>
      <c r="L14" s="471"/>
      <c r="M14" s="471"/>
      <c r="N14" s="317"/>
      <c r="O14" s="471"/>
      <c r="P14" s="317"/>
      <c r="Q14" s="471"/>
    </row>
    <row r="15" spans="1:17" x14ac:dyDescent="0.2">
      <c r="A15" s="470">
        <v>2003</v>
      </c>
      <c r="B15" s="471">
        <v>130118</v>
      </c>
      <c r="C15" s="471"/>
      <c r="D15" s="471">
        <v>122413</v>
      </c>
      <c r="F15" s="471">
        <v>31156</v>
      </c>
      <c r="H15" s="471">
        <v>72616</v>
      </c>
      <c r="I15" s="351"/>
      <c r="K15" s="471"/>
      <c r="L15" s="471"/>
      <c r="M15" s="471"/>
      <c r="N15" s="317"/>
      <c r="O15" s="471"/>
      <c r="P15" s="317"/>
      <c r="Q15" s="471"/>
    </row>
    <row r="16" spans="1:17" x14ac:dyDescent="0.2">
      <c r="A16" s="470">
        <v>2004</v>
      </c>
      <c r="B16" s="471">
        <v>125139</v>
      </c>
      <c r="C16" s="471"/>
      <c r="D16" s="471">
        <v>129615</v>
      </c>
      <c r="F16" s="471">
        <v>40182</v>
      </c>
      <c r="H16" s="471">
        <v>69935</v>
      </c>
      <c r="I16" s="351"/>
      <c r="K16" s="471"/>
      <c r="L16" s="471"/>
      <c r="M16" s="471"/>
      <c r="N16" s="317"/>
      <c r="O16" s="471"/>
      <c r="P16" s="317"/>
      <c r="Q16" s="471"/>
    </row>
    <row r="17" spans="1:17" x14ac:dyDescent="0.2">
      <c r="A17" s="470">
        <v>2005</v>
      </c>
      <c r="B17" s="471">
        <v>124814</v>
      </c>
      <c r="C17" s="471"/>
      <c r="D17" s="471">
        <v>139284</v>
      </c>
      <c r="E17" s="471"/>
      <c r="F17" s="471">
        <v>58771</v>
      </c>
      <c r="G17" s="471"/>
      <c r="H17" s="471">
        <v>75204</v>
      </c>
      <c r="I17" s="471"/>
      <c r="K17" s="471"/>
      <c r="L17" s="471"/>
      <c r="M17" s="471"/>
      <c r="N17" s="317"/>
      <c r="O17" s="471"/>
      <c r="P17" s="317"/>
      <c r="Q17" s="471"/>
    </row>
    <row r="18" spans="1:17" x14ac:dyDescent="0.2">
      <c r="A18" s="470">
        <v>2006</v>
      </c>
      <c r="B18" s="471">
        <v>113506</v>
      </c>
      <c r="C18" s="471"/>
      <c r="D18" s="471">
        <v>153279</v>
      </c>
      <c r="E18" s="471"/>
      <c r="F18" s="471">
        <v>70897</v>
      </c>
      <c r="G18" s="471"/>
      <c r="H18" s="471">
        <v>83291</v>
      </c>
      <c r="I18" s="471"/>
      <c r="K18" s="471"/>
      <c r="L18" s="471"/>
      <c r="M18" s="471"/>
      <c r="N18" s="317"/>
      <c r="O18" s="471"/>
      <c r="P18" s="317"/>
      <c r="Q18" s="471"/>
    </row>
    <row r="19" spans="1:17" x14ac:dyDescent="0.2">
      <c r="A19" s="470">
        <v>2007</v>
      </c>
      <c r="B19" s="471">
        <v>108336</v>
      </c>
      <c r="C19" s="471"/>
      <c r="D19" s="471">
        <v>158020</v>
      </c>
      <c r="E19" s="471"/>
      <c r="F19" s="471">
        <v>84855</v>
      </c>
      <c r="G19" s="471"/>
      <c r="H19" s="471">
        <v>81160</v>
      </c>
      <c r="I19" s="471"/>
      <c r="K19" s="471"/>
      <c r="L19" s="471"/>
      <c r="M19" s="471"/>
      <c r="N19" s="317"/>
      <c r="O19" s="471"/>
      <c r="P19" s="317"/>
      <c r="Q19" s="471"/>
    </row>
    <row r="20" spans="1:17" x14ac:dyDescent="0.2">
      <c r="A20" s="470">
        <v>2008</v>
      </c>
      <c r="B20" s="471">
        <v>109696</v>
      </c>
      <c r="C20" s="471"/>
      <c r="D20" s="471">
        <v>161147</v>
      </c>
      <c r="E20" s="471"/>
      <c r="F20" s="471">
        <v>97805</v>
      </c>
      <c r="G20" s="471"/>
      <c r="H20" s="471">
        <v>81721</v>
      </c>
      <c r="I20" s="471"/>
      <c r="K20" s="472"/>
      <c r="L20" s="472"/>
      <c r="M20" s="472"/>
      <c r="N20" s="473"/>
      <c r="O20" s="472"/>
      <c r="P20" s="473"/>
      <c r="Q20" s="472"/>
    </row>
    <row r="21" spans="1:17" x14ac:dyDescent="0.2">
      <c r="A21" s="470">
        <v>2009</v>
      </c>
      <c r="B21" s="471">
        <v>104918</v>
      </c>
      <c r="C21" s="471"/>
      <c r="D21" s="471">
        <v>162911</v>
      </c>
      <c r="E21" s="471"/>
      <c r="F21" s="471">
        <v>106385</v>
      </c>
      <c r="G21" s="471"/>
      <c r="H21" s="471">
        <v>80545</v>
      </c>
      <c r="I21" s="471"/>
      <c r="K21" s="472"/>
      <c r="L21" s="472"/>
      <c r="M21" s="472"/>
      <c r="N21" s="473"/>
      <c r="O21" s="472"/>
      <c r="P21" s="473"/>
      <c r="Q21" s="472"/>
    </row>
    <row r="22" spans="1:17" x14ac:dyDescent="0.2">
      <c r="A22" s="470">
        <v>2010</v>
      </c>
      <c r="B22" s="471">
        <v>108861</v>
      </c>
      <c r="C22" s="471"/>
      <c r="D22" s="471">
        <v>165541</v>
      </c>
      <c r="E22" s="471"/>
      <c r="F22" s="471">
        <v>107940</v>
      </c>
      <c r="G22" s="471"/>
      <c r="H22" s="471">
        <v>83997</v>
      </c>
      <c r="I22" s="471"/>
      <c r="K22" s="472"/>
      <c r="L22" s="472"/>
      <c r="M22" s="472"/>
      <c r="N22" s="473"/>
      <c r="O22" s="472"/>
      <c r="P22" s="473"/>
      <c r="Q22" s="472"/>
    </row>
    <row r="23" spans="1:17" x14ac:dyDescent="0.2">
      <c r="A23" s="470">
        <v>2011</v>
      </c>
      <c r="B23" s="471">
        <v>113909</v>
      </c>
      <c r="C23" s="471"/>
      <c r="D23" s="471">
        <v>164077</v>
      </c>
      <c r="E23" s="471"/>
      <c r="F23" s="471">
        <v>121406</v>
      </c>
      <c r="G23" s="471"/>
      <c r="H23" s="471">
        <v>83747</v>
      </c>
      <c r="I23" s="471"/>
      <c r="K23" s="472"/>
      <c r="L23" s="472"/>
      <c r="M23" s="472"/>
      <c r="N23" s="473"/>
      <c r="O23" s="472"/>
      <c r="P23" s="473"/>
      <c r="Q23" s="472"/>
    </row>
    <row r="24" spans="1:17" x14ac:dyDescent="0.2">
      <c r="A24" s="470">
        <v>2012</v>
      </c>
      <c r="B24" s="471">
        <v>110551</v>
      </c>
      <c r="C24" s="471"/>
      <c r="D24" s="471">
        <v>158937</v>
      </c>
      <c r="E24" s="471"/>
      <c r="F24" s="471">
        <v>124311</v>
      </c>
      <c r="G24" s="471"/>
      <c r="H24" s="471">
        <v>84054</v>
      </c>
      <c r="I24" s="471"/>
      <c r="K24" s="472"/>
      <c r="L24" s="472"/>
      <c r="M24" s="472"/>
      <c r="N24" s="473"/>
      <c r="O24" s="472"/>
      <c r="P24" s="473"/>
      <c r="Q24" s="472"/>
    </row>
    <row r="25" spans="1:17" x14ac:dyDescent="0.2">
      <c r="A25" s="470">
        <v>2013</v>
      </c>
      <c r="B25" s="471">
        <v>112959</v>
      </c>
      <c r="C25" s="471"/>
      <c r="D25" s="471">
        <v>158193</v>
      </c>
      <c r="E25" s="471"/>
      <c r="F25" s="471">
        <v>139060</v>
      </c>
      <c r="G25" s="471"/>
      <c r="H25" s="471">
        <v>86272</v>
      </c>
      <c r="I25" s="471"/>
      <c r="K25" s="472"/>
      <c r="L25" s="472"/>
      <c r="M25" s="472"/>
      <c r="N25" s="473"/>
      <c r="O25" s="472"/>
      <c r="P25" s="473"/>
      <c r="Q25" s="472"/>
    </row>
    <row r="26" spans="1:17" x14ac:dyDescent="0.2">
      <c r="B26" s="471"/>
      <c r="C26" s="471"/>
      <c r="F26" s="317"/>
      <c r="H26" s="317"/>
    </row>
    <row r="27" spans="1:17" x14ac:dyDescent="0.2">
      <c r="A27" s="508" t="s">
        <v>537</v>
      </c>
      <c r="B27" s="508"/>
      <c r="C27" s="508"/>
      <c r="D27" s="508"/>
      <c r="E27" s="508"/>
      <c r="F27" s="508"/>
      <c r="G27" s="508"/>
      <c r="H27" s="508"/>
    </row>
    <row r="29" spans="1:17" x14ac:dyDescent="0.2">
      <c r="A29" s="509" t="s">
        <v>562</v>
      </c>
      <c r="B29" s="509"/>
      <c r="C29" s="509"/>
      <c r="D29" s="509"/>
      <c r="E29" s="509"/>
      <c r="F29" s="509"/>
      <c r="G29" s="325"/>
    </row>
    <row r="30" spans="1:17" x14ac:dyDescent="0.2">
      <c r="A30" s="469"/>
      <c r="B30" s="469"/>
      <c r="C30" s="469"/>
      <c r="D30" s="469"/>
      <c r="E30" s="469"/>
      <c r="F30" s="469"/>
      <c r="G30" s="325"/>
    </row>
    <row r="31" spans="1:17" x14ac:dyDescent="0.2">
      <c r="A31" s="510" t="s">
        <v>474</v>
      </c>
      <c r="B31" s="510"/>
      <c r="C31" s="510"/>
      <c r="D31" s="510"/>
      <c r="E31" s="510"/>
      <c r="F31" s="510"/>
      <c r="G31" s="510"/>
      <c r="H31" s="510"/>
      <c r="I31" s="510"/>
    </row>
    <row r="32" spans="1:17" x14ac:dyDescent="0.2">
      <c r="A32" s="510"/>
      <c r="B32" s="510"/>
      <c r="C32" s="510"/>
      <c r="D32" s="510"/>
      <c r="E32" s="510"/>
      <c r="F32" s="510"/>
      <c r="G32" s="510"/>
      <c r="H32" s="510"/>
      <c r="I32" s="510"/>
    </row>
    <row r="33" spans="1:11" x14ac:dyDescent="0.2">
      <c r="A33" s="368"/>
      <c r="B33" s="368"/>
      <c r="C33" s="368"/>
      <c r="D33" s="368"/>
      <c r="E33" s="368"/>
      <c r="F33" s="368"/>
      <c r="G33" s="369"/>
      <c r="H33" s="369"/>
      <c r="I33" s="369"/>
    </row>
    <row r="34" spans="1:11" ht="14.25" x14ac:dyDescent="0.2">
      <c r="A34" s="510" t="s">
        <v>473</v>
      </c>
      <c r="B34" s="510"/>
      <c r="C34" s="510"/>
      <c r="D34" s="510"/>
      <c r="E34" s="510"/>
      <c r="F34" s="510"/>
      <c r="G34" s="510"/>
      <c r="H34" s="510"/>
      <c r="I34" s="510"/>
      <c r="K34" s="326"/>
    </row>
    <row r="35" spans="1:11" ht="14.25" x14ac:dyDescent="0.2">
      <c r="A35" s="510"/>
      <c r="B35" s="510"/>
      <c r="C35" s="510"/>
      <c r="D35" s="510"/>
      <c r="E35" s="510"/>
      <c r="F35" s="510"/>
      <c r="G35" s="510"/>
      <c r="H35" s="510"/>
      <c r="I35" s="510"/>
      <c r="K35" s="326"/>
    </row>
    <row r="36" spans="1:11" ht="14.25" x14ac:dyDescent="0.2">
      <c r="A36" s="510"/>
      <c r="B36" s="510"/>
      <c r="C36" s="510"/>
      <c r="D36" s="510"/>
      <c r="E36" s="510"/>
      <c r="F36" s="510"/>
      <c r="G36" s="510"/>
      <c r="H36" s="510"/>
      <c r="I36" s="510"/>
      <c r="K36" s="326"/>
    </row>
    <row r="37" spans="1:11" ht="14.25" x14ac:dyDescent="0.2">
      <c r="A37" s="360"/>
      <c r="B37" s="360"/>
      <c r="C37" s="360"/>
      <c r="D37" s="360"/>
      <c r="E37" s="360"/>
      <c r="F37" s="360"/>
      <c r="G37" s="360"/>
      <c r="H37" s="360"/>
      <c r="I37" s="360"/>
      <c r="K37" s="326"/>
    </row>
    <row r="38" spans="1:11" x14ac:dyDescent="0.2">
      <c r="A38" s="469"/>
      <c r="B38" s="469"/>
      <c r="C38" s="469"/>
      <c r="D38" s="469"/>
      <c r="E38" s="469"/>
      <c r="F38" s="469"/>
      <c r="G38" s="325"/>
    </row>
  </sheetData>
  <mergeCells count="5">
    <mergeCell ref="A1:H1"/>
    <mergeCell ref="A27:H27"/>
    <mergeCell ref="A29:F29"/>
    <mergeCell ref="A31:I32"/>
    <mergeCell ref="A34:I36"/>
  </mergeCells>
  <phoneticPr fontId="45" type="noConversion"/>
  <pageMargins left="0.78" right="0.5" top="0.69" bottom="0.3" header="0.43" footer="0.23"/>
  <pageSetup scale="79" orientation="portrait" r:id="rId1"/>
  <headerFooter alignWithMargins="0">
    <oddHeader>&amp;R&amp;"Times New Roman,Bold Italic"&amp;9Pennsylvania Department of Revenue</oddHeader>
    <oddFooter>&amp;C- 11 -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topLeftCell="A34" zoomScale="75" zoomScaleNormal="75" workbookViewId="0">
      <selection activeCell="K9" sqref="K9"/>
    </sheetView>
  </sheetViews>
  <sheetFormatPr defaultColWidth="9.33203125" defaultRowHeight="12.75" x14ac:dyDescent="0.2"/>
  <cols>
    <col min="1" max="1" width="4.83203125" style="4" customWidth="1"/>
    <col min="2" max="4" width="9.33203125" style="4"/>
    <col min="5" max="5" width="41.1640625" style="4" customWidth="1"/>
    <col min="6" max="6" width="1.83203125" style="4" customWidth="1"/>
    <col min="7" max="7" width="13.83203125" style="4" customWidth="1"/>
    <col min="8" max="8" width="1.83203125" style="4" customWidth="1"/>
    <col min="9" max="9" width="13.83203125" style="4" customWidth="1"/>
    <col min="10" max="10" width="1.83203125" style="4" customWidth="1"/>
    <col min="11" max="11" width="13.83203125" style="4" customWidth="1"/>
    <col min="12" max="12" width="49.1640625" style="4" customWidth="1"/>
    <col min="13" max="13" width="46.83203125" style="4" bestFit="1" customWidth="1"/>
    <col min="14" max="16384" width="9.33203125" style="4"/>
  </cols>
  <sheetData>
    <row r="1" spans="1:13" ht="22.5" x14ac:dyDescent="0.3">
      <c r="A1" s="21"/>
      <c r="B1" s="481" t="s">
        <v>517</v>
      </c>
      <c r="C1" s="481"/>
      <c r="D1" s="481"/>
      <c r="E1" s="481"/>
      <c r="F1" s="481"/>
      <c r="G1" s="481"/>
      <c r="H1" s="481"/>
      <c r="I1" s="481"/>
      <c r="J1" s="481"/>
      <c r="K1" s="481"/>
      <c r="L1" s="131"/>
    </row>
    <row r="2" spans="1:13" ht="15.75" x14ac:dyDescent="0.25">
      <c r="B2" s="482" t="s">
        <v>0</v>
      </c>
      <c r="C2" s="482"/>
      <c r="D2" s="482"/>
      <c r="E2" s="482"/>
      <c r="F2" s="482"/>
      <c r="G2" s="482"/>
      <c r="H2" s="482"/>
      <c r="I2" s="482"/>
      <c r="J2" s="482"/>
      <c r="K2" s="482"/>
      <c r="L2" s="132"/>
    </row>
    <row r="3" spans="1:13" x14ac:dyDescent="0.2">
      <c r="D3" s="133"/>
    </row>
    <row r="4" spans="1:13" x14ac:dyDescent="0.2">
      <c r="D4" s="133"/>
    </row>
    <row r="5" spans="1:13" ht="18.75" x14ac:dyDescent="0.3">
      <c r="B5" s="134" t="s">
        <v>68</v>
      </c>
      <c r="C5" s="135"/>
      <c r="D5" s="135"/>
      <c r="E5" s="135"/>
      <c r="F5" s="136"/>
      <c r="G5" s="136" t="s">
        <v>499</v>
      </c>
      <c r="H5" s="136"/>
      <c r="I5" s="136" t="s">
        <v>514</v>
      </c>
      <c r="J5" s="136"/>
      <c r="K5" s="136" t="s">
        <v>544</v>
      </c>
      <c r="L5" s="325"/>
      <c r="M5" s="136"/>
    </row>
    <row r="6" spans="1:13" ht="18.75" x14ac:dyDescent="0.3">
      <c r="B6" s="134"/>
      <c r="C6" s="135"/>
      <c r="D6" s="135"/>
      <c r="E6" s="135"/>
      <c r="F6" s="65"/>
      <c r="G6" s="65"/>
      <c r="H6" s="65"/>
      <c r="I6" s="65"/>
      <c r="J6" s="65"/>
      <c r="K6" s="65"/>
    </row>
    <row r="7" spans="1:13" ht="22.5" x14ac:dyDescent="0.3">
      <c r="B7" s="103" t="s">
        <v>476</v>
      </c>
      <c r="C7" s="137"/>
      <c r="D7" s="137"/>
      <c r="E7" s="137"/>
      <c r="F7" s="138"/>
      <c r="G7" s="138">
        <v>11883.232679999999</v>
      </c>
      <c r="H7" s="138"/>
      <c r="I7" s="138">
        <v>7681.3154000000004</v>
      </c>
      <c r="J7" s="138"/>
      <c r="K7" s="138">
        <v>5093</v>
      </c>
      <c r="L7" s="48"/>
    </row>
    <row r="8" spans="1:13" ht="18.75" x14ac:dyDescent="0.3">
      <c r="B8" s="103"/>
      <c r="C8" s="137"/>
      <c r="D8" s="137"/>
      <c r="E8" s="137"/>
      <c r="F8" s="233"/>
      <c r="G8" s="233"/>
      <c r="H8" s="233"/>
      <c r="I8" s="233"/>
      <c r="J8" s="233"/>
      <c r="K8" s="233"/>
    </row>
    <row r="9" spans="1:13" ht="18.75" x14ac:dyDescent="0.3">
      <c r="B9" s="103" t="s">
        <v>69</v>
      </c>
      <c r="C9" s="137"/>
      <c r="D9" s="137"/>
      <c r="E9" s="137"/>
      <c r="F9" s="138"/>
      <c r="G9" s="138">
        <v>85824.262000000002</v>
      </c>
      <c r="H9" s="138"/>
      <c r="I9" s="138">
        <v>78760.445999999996</v>
      </c>
      <c r="J9" s="138"/>
      <c r="K9" s="138">
        <v>82603</v>
      </c>
      <c r="L9" s="48"/>
    </row>
    <row r="10" spans="1:13" ht="18.75" x14ac:dyDescent="0.3">
      <c r="B10" s="103"/>
      <c r="C10" s="137"/>
      <c r="D10" s="137"/>
      <c r="E10" s="137"/>
    </row>
    <row r="11" spans="1:13" ht="18.75" x14ac:dyDescent="0.3">
      <c r="B11" s="103" t="s">
        <v>70</v>
      </c>
      <c r="C11" s="137"/>
      <c r="D11" s="137"/>
      <c r="E11" s="137"/>
      <c r="F11" s="139"/>
      <c r="G11" s="139">
        <v>3304.375</v>
      </c>
      <c r="H11" s="139"/>
      <c r="I11" s="139">
        <v>6079.74424</v>
      </c>
      <c r="J11" s="139"/>
      <c r="K11" s="139">
        <v>6002</v>
      </c>
      <c r="L11" s="48"/>
    </row>
    <row r="12" spans="1:13" ht="18.75" x14ac:dyDescent="0.3">
      <c r="B12" s="103"/>
      <c r="C12" s="137"/>
      <c r="D12" s="137"/>
      <c r="E12" s="137"/>
      <c r="F12" s="234"/>
      <c r="G12" s="234"/>
      <c r="H12" s="234"/>
      <c r="I12" s="234"/>
      <c r="J12" s="234"/>
      <c r="K12" s="234"/>
    </row>
    <row r="13" spans="1:13" ht="18.75" x14ac:dyDescent="0.3">
      <c r="B13" s="103" t="s">
        <v>71</v>
      </c>
      <c r="C13" s="137"/>
      <c r="D13" s="137"/>
      <c r="E13" s="137"/>
      <c r="F13" s="139"/>
      <c r="G13" s="139">
        <v>69864.154999999999</v>
      </c>
      <c r="H13" s="139"/>
      <c r="I13" s="139">
        <v>67304.564159999994</v>
      </c>
      <c r="J13" s="139"/>
      <c r="K13" s="139">
        <v>67774</v>
      </c>
      <c r="L13" s="48"/>
    </row>
    <row r="14" spans="1:13" ht="18.75" x14ac:dyDescent="0.3">
      <c r="B14" s="103"/>
      <c r="C14" s="137"/>
      <c r="D14" s="137"/>
      <c r="E14" s="137"/>
      <c r="K14" s="421"/>
    </row>
    <row r="15" spans="1:13" ht="22.5" x14ac:dyDescent="0.3">
      <c r="B15" s="103" t="s">
        <v>477</v>
      </c>
      <c r="C15" s="137"/>
      <c r="D15" s="137"/>
      <c r="E15" s="137"/>
      <c r="F15" s="137"/>
      <c r="G15" s="137">
        <v>6178.0605400000004</v>
      </c>
      <c r="H15" s="137"/>
      <c r="I15" s="137">
        <v>6786.4883200000004</v>
      </c>
      <c r="J15" s="137"/>
      <c r="K15" s="137">
        <v>4614</v>
      </c>
      <c r="L15" s="48"/>
    </row>
    <row r="16" spans="1:13" ht="18.75" x14ac:dyDescent="0.3">
      <c r="B16" s="103"/>
      <c r="C16" s="137"/>
      <c r="D16" s="137"/>
      <c r="E16" s="137"/>
    </row>
    <row r="17" spans="2:13" ht="18.75" x14ac:dyDescent="0.3">
      <c r="B17" s="103" t="s">
        <v>72</v>
      </c>
      <c r="C17" s="137"/>
      <c r="D17" s="137"/>
      <c r="E17" s="137"/>
      <c r="F17" s="138"/>
      <c r="G17" s="138">
        <v>14912.272000000001</v>
      </c>
      <c r="H17" s="138"/>
      <c r="I17" s="138">
        <v>15602.040999999999</v>
      </c>
      <c r="J17" s="138"/>
      <c r="K17" s="138">
        <v>16237</v>
      </c>
      <c r="L17" s="48"/>
    </row>
    <row r="18" spans="2:13" ht="18.75" x14ac:dyDescent="0.3">
      <c r="B18" s="103"/>
      <c r="C18" s="137"/>
      <c r="D18" s="137"/>
      <c r="E18" s="137"/>
    </row>
    <row r="19" spans="2:13" ht="18.75" x14ac:dyDescent="0.3">
      <c r="B19" s="103" t="s">
        <v>73</v>
      </c>
      <c r="C19" s="137"/>
      <c r="D19" s="137"/>
      <c r="E19" s="137"/>
      <c r="F19" s="138"/>
      <c r="G19" s="138">
        <v>-4134.991</v>
      </c>
      <c r="H19" s="138"/>
      <c r="I19" s="138">
        <v>891.95712000000003</v>
      </c>
      <c r="J19" s="138"/>
      <c r="K19" s="138">
        <v>354</v>
      </c>
      <c r="L19" s="220"/>
    </row>
    <row r="20" spans="2:13" ht="18.75" x14ac:dyDescent="0.3">
      <c r="B20" s="103"/>
      <c r="C20" s="137"/>
      <c r="D20" s="137"/>
      <c r="E20" s="137"/>
    </row>
    <row r="21" spans="2:13" ht="18.75" x14ac:dyDescent="0.3">
      <c r="B21" s="103" t="s">
        <v>74</v>
      </c>
      <c r="C21" s="137"/>
      <c r="D21" s="137"/>
      <c r="E21" s="137"/>
      <c r="F21" s="139"/>
      <c r="G21" s="139">
        <v>241435.22080000001</v>
      </c>
      <c r="H21" s="139"/>
      <c r="I21" s="139">
        <v>241894.11840000001</v>
      </c>
      <c r="J21" s="139"/>
      <c r="K21" s="139">
        <v>259728</v>
      </c>
      <c r="M21" s="234"/>
    </row>
    <row r="22" spans="2:13" ht="18.75" x14ac:dyDescent="0.3">
      <c r="B22" s="103"/>
      <c r="C22" s="137"/>
      <c r="D22" s="137"/>
      <c r="E22" s="137"/>
    </row>
    <row r="23" spans="2:13" ht="18.75" x14ac:dyDescent="0.3">
      <c r="B23" s="103" t="s">
        <v>75</v>
      </c>
      <c r="C23" s="137"/>
      <c r="D23" s="137"/>
      <c r="E23" s="137"/>
      <c r="F23" s="138"/>
      <c r="G23" s="138">
        <v>7162.8995800000002</v>
      </c>
      <c r="H23" s="138"/>
      <c r="I23" s="138">
        <v>10561.131460000001</v>
      </c>
      <c r="J23" s="138"/>
      <c r="K23" s="138">
        <v>10440</v>
      </c>
      <c r="L23" s="48"/>
    </row>
    <row r="24" spans="2:13" ht="18.75" x14ac:dyDescent="0.3">
      <c r="B24" s="103"/>
      <c r="C24" s="137"/>
      <c r="D24" s="137"/>
      <c r="E24" s="137"/>
    </row>
    <row r="25" spans="2:13" ht="18.75" x14ac:dyDescent="0.3">
      <c r="B25" s="103" t="s">
        <v>76</v>
      </c>
      <c r="C25" s="137"/>
      <c r="D25" s="137"/>
      <c r="E25" s="137"/>
      <c r="F25" s="138"/>
      <c r="G25" s="138">
        <v>20436.384710000002</v>
      </c>
      <c r="H25" s="138"/>
      <c r="I25" s="138">
        <v>36309.404681</v>
      </c>
      <c r="J25" s="138"/>
      <c r="K25" s="138">
        <v>35189</v>
      </c>
      <c r="L25" s="48"/>
    </row>
    <row r="26" spans="2:13" ht="18.75" x14ac:dyDescent="0.3">
      <c r="B26" s="103"/>
      <c r="C26" s="137"/>
      <c r="D26" s="137"/>
      <c r="E26" s="137"/>
    </row>
    <row r="27" spans="2:13" ht="18.75" x14ac:dyDescent="0.3">
      <c r="B27" s="103" t="s">
        <v>77</v>
      </c>
      <c r="C27" s="137"/>
      <c r="D27" s="137"/>
      <c r="E27" s="137"/>
      <c r="F27" s="138"/>
      <c r="G27" s="138">
        <v>175372.13380000001</v>
      </c>
      <c r="H27" s="138"/>
      <c r="I27" s="138">
        <v>172291.82700999998</v>
      </c>
      <c r="J27" s="138"/>
      <c r="K27" s="138">
        <v>190683</v>
      </c>
      <c r="L27" s="48"/>
    </row>
    <row r="28" spans="2:13" ht="18.75" x14ac:dyDescent="0.3">
      <c r="B28" s="103"/>
      <c r="C28" s="65"/>
      <c r="D28" s="65"/>
      <c r="E28" s="65"/>
    </row>
    <row r="29" spans="2:13" ht="18.75" x14ac:dyDescent="0.3">
      <c r="B29" s="103" t="s">
        <v>78</v>
      </c>
      <c r="C29" s="65"/>
      <c r="D29" s="65"/>
      <c r="E29" s="65"/>
      <c r="F29" s="138"/>
      <c r="G29" s="138">
        <v>84092.437260000006</v>
      </c>
      <c r="H29" s="138"/>
      <c r="I29" s="138">
        <v>81159.601819999996</v>
      </c>
      <c r="J29" s="138"/>
      <c r="K29" s="138">
        <v>80921</v>
      </c>
      <c r="L29" s="234"/>
    </row>
    <row r="30" spans="2:13" ht="18.75" x14ac:dyDescent="0.3">
      <c r="B30" s="103"/>
      <c r="C30" s="65"/>
      <c r="D30" s="65"/>
      <c r="E30" s="65"/>
    </row>
    <row r="31" spans="2:13" ht="18.75" x14ac:dyDescent="0.3">
      <c r="B31" s="103" t="s">
        <v>79</v>
      </c>
      <c r="C31" s="65"/>
      <c r="D31" s="65"/>
      <c r="E31" s="65"/>
      <c r="F31" s="138"/>
      <c r="G31" s="138">
        <v>892.48062000000004</v>
      </c>
      <c r="H31" s="138"/>
      <c r="I31" s="138">
        <v>6625.7960899999998</v>
      </c>
      <c r="J31" s="138"/>
      <c r="K31" s="138">
        <v>3019</v>
      </c>
      <c r="L31" s="48"/>
    </row>
    <row r="32" spans="2:13" ht="18.75" x14ac:dyDescent="0.3">
      <c r="B32" s="103"/>
      <c r="C32" s="65"/>
      <c r="D32" s="65"/>
      <c r="E32" s="65"/>
    </row>
    <row r="33" spans="1:21" ht="18.75" x14ac:dyDescent="0.3">
      <c r="B33" s="103" t="s">
        <v>80</v>
      </c>
      <c r="C33" s="65"/>
      <c r="D33" s="65"/>
      <c r="E33" s="65"/>
      <c r="F33" s="138"/>
      <c r="G33" s="138">
        <v>1708.16578</v>
      </c>
      <c r="H33" s="138"/>
      <c r="I33" s="138">
        <v>95.507670000000005</v>
      </c>
      <c r="J33" s="138"/>
      <c r="K33" s="138">
        <v>444</v>
      </c>
      <c r="L33" s="48"/>
    </row>
    <row r="34" spans="1:21" ht="18.75" x14ac:dyDescent="0.3">
      <c r="B34" s="103"/>
      <c r="C34" s="65"/>
      <c r="D34" s="65"/>
      <c r="E34" s="65"/>
    </row>
    <row r="35" spans="1:21" ht="18.75" x14ac:dyDescent="0.3">
      <c r="B35" s="103" t="s">
        <v>81</v>
      </c>
      <c r="C35" s="65"/>
      <c r="D35" s="65"/>
      <c r="E35" s="65"/>
      <c r="F35" s="138"/>
      <c r="G35" s="138">
        <v>7152.6279999999997</v>
      </c>
      <c r="H35" s="138"/>
      <c r="I35" s="138">
        <v>7159.9030000000002</v>
      </c>
      <c r="J35" s="138"/>
      <c r="K35" s="138">
        <v>5527</v>
      </c>
      <c r="L35" s="48"/>
    </row>
    <row r="36" spans="1:21" ht="18.75" x14ac:dyDescent="0.3">
      <c r="B36" s="103"/>
      <c r="C36" s="65"/>
      <c r="D36" s="65"/>
      <c r="E36" s="65"/>
    </row>
    <row r="37" spans="1:21" ht="18.75" x14ac:dyDescent="0.3">
      <c r="B37" s="103" t="s">
        <v>82</v>
      </c>
      <c r="C37" s="65"/>
      <c r="D37" s="65"/>
      <c r="E37" s="65"/>
      <c r="F37" s="138"/>
      <c r="G37" s="138">
        <v>2615.6040899999998</v>
      </c>
      <c r="H37" s="138"/>
      <c r="I37" s="138">
        <v>4954.8665899999996</v>
      </c>
      <c r="J37" s="138"/>
      <c r="K37" s="138">
        <v>2823</v>
      </c>
      <c r="L37" s="48"/>
    </row>
    <row r="38" spans="1:21" ht="18.75" x14ac:dyDescent="0.3">
      <c r="B38" s="103"/>
      <c r="C38" s="65"/>
      <c r="D38" s="65"/>
      <c r="E38" s="65"/>
    </row>
    <row r="39" spans="1:21" ht="18.75" x14ac:dyDescent="0.3">
      <c r="B39" s="103" t="s">
        <v>83</v>
      </c>
      <c r="C39" s="65"/>
      <c r="D39" s="65"/>
      <c r="E39" s="65"/>
      <c r="F39" s="296"/>
      <c r="G39" s="140">
        <v>28901.564719999998</v>
      </c>
      <c r="H39" s="296"/>
      <c r="I39" s="140">
        <v>33202.26945</v>
      </c>
      <c r="J39" s="296"/>
      <c r="K39" s="140">
        <v>32825</v>
      </c>
      <c r="L39" s="48"/>
    </row>
    <row r="40" spans="1:21" ht="18.75" x14ac:dyDescent="0.3">
      <c r="B40" s="65"/>
      <c r="C40" s="65"/>
      <c r="D40" s="65"/>
      <c r="E40" s="65"/>
      <c r="F40" s="130"/>
      <c r="H40" s="130"/>
    </row>
    <row r="41" spans="1:21" ht="19.5" thickBot="1" x14ac:dyDescent="0.35">
      <c r="B41" s="141" t="s">
        <v>13</v>
      </c>
      <c r="C41" s="65"/>
      <c r="D41" s="65"/>
      <c r="E41" s="65"/>
      <c r="F41" s="297"/>
      <c r="G41" s="142">
        <v>757600.88558000023</v>
      </c>
      <c r="H41" s="297"/>
      <c r="I41" s="142">
        <v>777360.98241099995</v>
      </c>
      <c r="J41" s="297"/>
      <c r="K41" s="142">
        <v>805276</v>
      </c>
      <c r="L41" s="31"/>
    </row>
    <row r="42" spans="1:21" ht="18" customHeight="1" thickTop="1" x14ac:dyDescent="0.25">
      <c r="E42" s="143"/>
      <c r="F42" s="31"/>
      <c r="G42" s="31"/>
      <c r="H42" s="300"/>
      <c r="I42" s="31"/>
      <c r="J42" s="31"/>
      <c r="K42" s="31"/>
    </row>
    <row r="43" spans="1:21" x14ac:dyDescent="0.2">
      <c r="B43" s="144"/>
      <c r="C43" s="144"/>
      <c r="D43" s="144"/>
    </row>
    <row r="44" spans="1:21" ht="60.6" customHeight="1" x14ac:dyDescent="0.2">
      <c r="A44" s="511" t="s">
        <v>518</v>
      </c>
      <c r="B44" s="511"/>
      <c r="C44" s="511"/>
      <c r="D44" s="511"/>
      <c r="E44" s="511"/>
      <c r="F44" s="511"/>
      <c r="G44" s="511"/>
      <c r="H44" s="511"/>
      <c r="I44" s="511"/>
      <c r="J44" s="511"/>
      <c r="K44" s="511"/>
      <c r="L44" s="410"/>
      <c r="M44" s="410"/>
      <c r="N44" s="410"/>
      <c r="O44" s="410"/>
      <c r="P44" s="410"/>
      <c r="Q44" s="410"/>
      <c r="R44" s="410"/>
      <c r="S44" s="410"/>
      <c r="T44" s="410"/>
      <c r="U44" s="410"/>
    </row>
    <row r="45" spans="1:21" ht="42" customHeight="1" x14ac:dyDescent="0.2">
      <c r="A45" s="511" t="s">
        <v>519</v>
      </c>
      <c r="B45" s="511"/>
      <c r="C45" s="511"/>
      <c r="D45" s="511"/>
      <c r="E45" s="511"/>
      <c r="F45" s="511"/>
      <c r="G45" s="511"/>
      <c r="H45" s="511"/>
      <c r="I45" s="511"/>
      <c r="J45" s="511"/>
      <c r="K45" s="511"/>
      <c r="L45" s="410"/>
      <c r="M45" s="410"/>
      <c r="N45" s="410"/>
      <c r="O45" s="410"/>
      <c r="P45" s="410"/>
      <c r="Q45" s="410"/>
      <c r="R45" s="410"/>
      <c r="S45" s="410"/>
      <c r="T45" s="410"/>
      <c r="U45" s="410"/>
    </row>
    <row r="46" spans="1:21" ht="41.45" customHeight="1" x14ac:dyDescent="0.2">
      <c r="A46" s="511" t="s">
        <v>521</v>
      </c>
      <c r="B46" s="511"/>
      <c r="C46" s="511"/>
      <c r="D46" s="511"/>
      <c r="E46" s="511"/>
      <c r="F46" s="511"/>
      <c r="G46" s="511"/>
      <c r="H46" s="511"/>
      <c r="I46" s="511"/>
      <c r="J46" s="511"/>
      <c r="K46" s="511"/>
      <c r="L46" s="410"/>
      <c r="M46" s="410"/>
      <c r="N46" s="410"/>
      <c r="O46" s="410"/>
      <c r="P46" s="410"/>
      <c r="Q46" s="410"/>
      <c r="R46" s="410"/>
      <c r="S46" s="410"/>
      <c r="T46" s="410"/>
      <c r="U46" s="410"/>
    </row>
    <row r="47" spans="1:21" ht="34.15" customHeight="1" x14ac:dyDescent="0.2">
      <c r="A47" s="511" t="s">
        <v>520</v>
      </c>
      <c r="B47" s="511"/>
      <c r="C47" s="511"/>
      <c r="D47" s="511"/>
      <c r="E47" s="511"/>
      <c r="F47" s="511"/>
      <c r="G47" s="511"/>
      <c r="H47" s="511"/>
      <c r="I47" s="511"/>
      <c r="J47" s="511"/>
      <c r="K47" s="511"/>
    </row>
  </sheetData>
  <mergeCells count="6">
    <mergeCell ref="A47:K47"/>
    <mergeCell ref="B1:K1"/>
    <mergeCell ref="B2:K2"/>
    <mergeCell ref="A44:K44"/>
    <mergeCell ref="A45:K45"/>
    <mergeCell ref="A46:K46"/>
  </mergeCells>
  <phoneticPr fontId="0" type="noConversion"/>
  <printOptions horizontalCentered="1" verticalCentered="1"/>
  <pageMargins left="0.57999999999999996" right="0.6" top="0.87" bottom="0.66" header="0.5" footer="0.25"/>
  <pageSetup scale="75" orientation="portrait" r:id="rId1"/>
  <headerFooter alignWithMargins="0">
    <oddHeader>&amp;R&amp;"Times New Roman,Bold Italic"&amp;11Pennsylvania Department of Revenue</oddHeader>
    <oddFooter>&amp;C
&amp;13- 12 -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B1" zoomScale="81" zoomScaleNormal="81" workbookViewId="0">
      <selection activeCell="C20" sqref="C20"/>
    </sheetView>
  </sheetViews>
  <sheetFormatPr defaultColWidth="9.33203125" defaultRowHeight="12.75" x14ac:dyDescent="0.2"/>
  <cols>
    <col min="1" max="1" width="10.6640625" style="4" customWidth="1"/>
    <col min="2" max="2" width="57.1640625" style="4" customWidth="1"/>
    <col min="3" max="4" width="15.6640625" style="4" customWidth="1"/>
    <col min="5" max="5" width="12.1640625" style="4" customWidth="1"/>
    <col min="6" max="16384" width="9.33203125" style="4"/>
  </cols>
  <sheetData>
    <row r="1" spans="1:5" ht="15.75" x14ac:dyDescent="0.2">
      <c r="A1" s="512" t="s">
        <v>542</v>
      </c>
      <c r="B1" s="512"/>
      <c r="C1" s="512"/>
      <c r="D1" s="512"/>
      <c r="E1" s="512"/>
    </row>
    <row r="2" spans="1:5" x14ac:dyDescent="0.2">
      <c r="A2" s="513" t="s">
        <v>0</v>
      </c>
      <c r="B2" s="513"/>
      <c r="C2" s="513"/>
      <c r="D2" s="513"/>
      <c r="E2" s="513"/>
    </row>
    <row r="3" spans="1:5" x14ac:dyDescent="0.2">
      <c r="A3" s="325"/>
      <c r="B3" s="427"/>
      <c r="C3" s="427"/>
      <c r="D3" s="452"/>
      <c r="E3" s="427"/>
    </row>
    <row r="4" spans="1:5" x14ac:dyDescent="0.2">
      <c r="A4" s="325"/>
      <c r="B4" s="255"/>
      <c r="C4" s="322" t="s">
        <v>514</v>
      </c>
      <c r="D4" s="322" t="s">
        <v>544</v>
      </c>
      <c r="E4" s="322" t="s">
        <v>86</v>
      </c>
    </row>
    <row r="5" spans="1:5" x14ac:dyDescent="0.2">
      <c r="A5" s="256" t="s">
        <v>328</v>
      </c>
      <c r="B5" s="257" t="s">
        <v>61</v>
      </c>
      <c r="C5" s="323" t="s">
        <v>87</v>
      </c>
      <c r="D5" s="323" t="s">
        <v>87</v>
      </c>
      <c r="E5" s="323" t="s">
        <v>88</v>
      </c>
    </row>
    <row r="6" spans="1:5" x14ac:dyDescent="0.2">
      <c r="A6" s="325"/>
      <c r="B6" s="325"/>
      <c r="C6" s="258"/>
      <c r="D6" s="258"/>
      <c r="E6" s="258"/>
    </row>
    <row r="7" spans="1:5" x14ac:dyDescent="0.2">
      <c r="A7" s="325"/>
      <c r="B7" s="133" t="s">
        <v>89</v>
      </c>
      <c r="C7" s="258">
        <v>9493106.9739000034</v>
      </c>
      <c r="D7" s="258">
        <v>9795189</v>
      </c>
      <c r="E7" s="259">
        <v>3.2000000000000001E-2</v>
      </c>
    </row>
    <row r="8" spans="1:5" ht="12" customHeight="1" x14ac:dyDescent="0.2">
      <c r="A8" s="325"/>
      <c r="B8" s="133"/>
      <c r="C8" s="258"/>
      <c r="D8" s="258"/>
      <c r="E8" s="259"/>
    </row>
    <row r="9" spans="1:5" x14ac:dyDescent="0.2">
      <c r="A9" s="325"/>
      <c r="B9" s="133" t="s">
        <v>329</v>
      </c>
      <c r="C9" s="258">
        <v>70722</v>
      </c>
      <c r="D9" s="464">
        <v>58366</v>
      </c>
      <c r="E9" s="259">
        <v>-0.17499999999999999</v>
      </c>
    </row>
    <row r="10" spans="1:5" x14ac:dyDescent="0.2">
      <c r="A10" s="350">
        <v>11</v>
      </c>
      <c r="B10" s="350" t="s">
        <v>330</v>
      </c>
      <c r="C10" s="351">
        <v>8804.9999999999982</v>
      </c>
      <c r="D10" s="317">
        <v>9623</v>
      </c>
      <c r="E10" s="259">
        <v>9.3000000000000013E-2</v>
      </c>
    </row>
    <row r="11" spans="1:5" x14ac:dyDescent="0.2">
      <c r="A11" s="350" t="s">
        <v>331</v>
      </c>
      <c r="B11" s="350" t="s">
        <v>62</v>
      </c>
      <c r="C11" s="351">
        <v>61917</v>
      </c>
      <c r="D11" s="317">
        <v>48743</v>
      </c>
      <c r="E11" s="259">
        <v>-0.21299999999999999</v>
      </c>
    </row>
    <row r="12" spans="1:5" ht="9" customHeight="1" x14ac:dyDescent="0.2">
      <c r="A12" s="350"/>
      <c r="B12" s="350"/>
      <c r="C12" s="351"/>
      <c r="D12" s="317"/>
      <c r="E12" s="259"/>
    </row>
    <row r="13" spans="1:5" x14ac:dyDescent="0.2">
      <c r="A13" s="261"/>
      <c r="B13" s="261" t="s">
        <v>64</v>
      </c>
      <c r="C13" s="258">
        <v>277455.60000000003</v>
      </c>
      <c r="D13" s="464">
        <v>273932</v>
      </c>
      <c r="E13" s="259">
        <v>-1.3000000000000001E-2</v>
      </c>
    </row>
    <row r="14" spans="1:5" x14ac:dyDescent="0.2">
      <c r="A14" s="330">
        <v>2211</v>
      </c>
      <c r="B14" s="330" t="s">
        <v>332</v>
      </c>
      <c r="C14" s="351">
        <v>196732.3</v>
      </c>
      <c r="D14" s="317">
        <v>196847</v>
      </c>
      <c r="E14" s="259">
        <v>1E-3</v>
      </c>
    </row>
    <row r="15" spans="1:5" x14ac:dyDescent="0.2">
      <c r="A15" s="330">
        <v>2212</v>
      </c>
      <c r="B15" s="330" t="s">
        <v>333</v>
      </c>
      <c r="C15" s="351">
        <v>78069.600000000006</v>
      </c>
      <c r="D15" s="317">
        <v>74909</v>
      </c>
      <c r="E15" s="259">
        <v>-0.04</v>
      </c>
    </row>
    <row r="16" spans="1:5" x14ac:dyDescent="0.2">
      <c r="A16" s="330">
        <v>2213</v>
      </c>
      <c r="B16" s="330" t="s">
        <v>334</v>
      </c>
      <c r="C16" s="351">
        <v>2653.7</v>
      </c>
      <c r="D16" s="317">
        <v>2176</v>
      </c>
      <c r="E16" s="259">
        <v>-0.18</v>
      </c>
    </row>
    <row r="17" spans="1:5" ht="9" customHeight="1" x14ac:dyDescent="0.2">
      <c r="A17" s="330"/>
      <c r="B17" s="330"/>
      <c r="C17" s="351"/>
      <c r="D17" s="317"/>
      <c r="E17" s="259"/>
    </row>
    <row r="18" spans="1:5" x14ac:dyDescent="0.2">
      <c r="A18" s="330">
        <v>23</v>
      </c>
      <c r="B18" s="263" t="s">
        <v>311</v>
      </c>
      <c r="C18" s="264">
        <v>215447.50000000003</v>
      </c>
      <c r="D18" s="465">
        <v>273199</v>
      </c>
      <c r="E18" s="259">
        <v>0.26800000000000002</v>
      </c>
    </row>
    <row r="19" spans="1:5" ht="9" customHeight="1" x14ac:dyDescent="0.2">
      <c r="A19" s="263"/>
      <c r="B19" s="263"/>
      <c r="C19" s="352"/>
      <c r="D19" s="466"/>
      <c r="E19" s="259"/>
    </row>
    <row r="20" spans="1:5" x14ac:dyDescent="0.2">
      <c r="A20" s="330"/>
      <c r="B20" s="133" t="s">
        <v>63</v>
      </c>
      <c r="C20" s="264">
        <v>411986.2</v>
      </c>
      <c r="D20" s="465">
        <v>411162</v>
      </c>
      <c r="E20" s="259">
        <v>-2E-3</v>
      </c>
    </row>
    <row r="21" spans="1:5" x14ac:dyDescent="0.2">
      <c r="A21" s="330" t="s">
        <v>335</v>
      </c>
      <c r="B21" s="330" t="s">
        <v>336</v>
      </c>
      <c r="C21" s="352">
        <v>24729.1</v>
      </c>
      <c r="D21" s="466">
        <v>26344</v>
      </c>
      <c r="E21" s="259">
        <v>6.5000000000000002E-2</v>
      </c>
    </row>
    <row r="22" spans="1:5" x14ac:dyDescent="0.2">
      <c r="A22" s="330" t="s">
        <v>337</v>
      </c>
      <c r="B22" s="330" t="s">
        <v>338</v>
      </c>
      <c r="C22" s="352">
        <v>5664.7000000000007</v>
      </c>
      <c r="D22" s="466">
        <v>6268</v>
      </c>
      <c r="E22" s="259">
        <v>0.107</v>
      </c>
    </row>
    <row r="23" spans="1:5" x14ac:dyDescent="0.2">
      <c r="A23" s="330" t="s">
        <v>339</v>
      </c>
      <c r="B23" s="330" t="s">
        <v>340</v>
      </c>
      <c r="C23" s="352">
        <v>27151.5</v>
      </c>
      <c r="D23" s="466">
        <v>27046</v>
      </c>
      <c r="E23" s="259">
        <v>-4.0000000000000001E-3</v>
      </c>
    </row>
    <row r="24" spans="1:5" x14ac:dyDescent="0.2">
      <c r="A24" s="330">
        <v>323</v>
      </c>
      <c r="B24" s="330" t="s">
        <v>341</v>
      </c>
      <c r="C24" s="352">
        <v>36065.4</v>
      </c>
      <c r="D24" s="466">
        <v>36151</v>
      </c>
      <c r="E24" s="259">
        <v>2E-3</v>
      </c>
    </row>
    <row r="25" spans="1:5" x14ac:dyDescent="0.2">
      <c r="A25" s="325" t="s">
        <v>342</v>
      </c>
      <c r="B25" s="330" t="s">
        <v>447</v>
      </c>
      <c r="C25" s="352">
        <v>62395.700000000004</v>
      </c>
      <c r="D25" s="466">
        <v>62198</v>
      </c>
      <c r="E25" s="259">
        <v>-3.0000000000000001E-3</v>
      </c>
    </row>
    <row r="26" spans="1:5" x14ac:dyDescent="0.2">
      <c r="A26" s="330">
        <v>327</v>
      </c>
      <c r="B26" s="330" t="s">
        <v>343</v>
      </c>
      <c r="C26" s="352">
        <v>53510.100000000006</v>
      </c>
      <c r="D26" s="466">
        <v>58841</v>
      </c>
      <c r="E26" s="259">
        <v>0.1</v>
      </c>
    </row>
    <row r="27" spans="1:5" ht="11.25" customHeight="1" x14ac:dyDescent="0.2">
      <c r="A27" s="330" t="s">
        <v>344</v>
      </c>
      <c r="B27" s="330" t="s">
        <v>448</v>
      </c>
      <c r="C27" s="352">
        <v>64378.1</v>
      </c>
      <c r="D27" s="466">
        <v>58504</v>
      </c>
      <c r="E27" s="259">
        <v>-9.0999999999999998E-2</v>
      </c>
    </row>
    <row r="28" spans="1:5" ht="11.25" customHeight="1" x14ac:dyDescent="0.2">
      <c r="A28" s="426">
        <v>333</v>
      </c>
      <c r="B28" s="330" t="s">
        <v>345</v>
      </c>
      <c r="C28" s="352">
        <v>22120.5</v>
      </c>
      <c r="D28" s="466">
        <v>22267</v>
      </c>
      <c r="E28" s="259">
        <v>6.9999999999999993E-3</v>
      </c>
    </row>
    <row r="29" spans="1:5" x14ac:dyDescent="0.2">
      <c r="A29" s="353" t="s">
        <v>346</v>
      </c>
      <c r="B29" s="330" t="s">
        <v>347</v>
      </c>
      <c r="C29" s="352">
        <v>58021.9</v>
      </c>
      <c r="D29" s="466">
        <v>51761</v>
      </c>
      <c r="E29" s="259">
        <v>-0.10800000000000001</v>
      </c>
    </row>
    <row r="30" spans="1:5" x14ac:dyDescent="0.2">
      <c r="A30" s="353">
        <v>336</v>
      </c>
      <c r="B30" s="330" t="s">
        <v>348</v>
      </c>
      <c r="C30" s="352">
        <v>16227.1</v>
      </c>
      <c r="D30" s="466">
        <v>15867</v>
      </c>
      <c r="E30" s="259">
        <v>-2.2000000000000002E-2</v>
      </c>
    </row>
    <row r="31" spans="1:5" x14ac:dyDescent="0.2">
      <c r="A31" s="354" t="s">
        <v>349</v>
      </c>
      <c r="B31" s="330" t="s">
        <v>350</v>
      </c>
      <c r="C31" s="352">
        <v>41722.1</v>
      </c>
      <c r="D31" s="466">
        <v>45915</v>
      </c>
      <c r="E31" s="259">
        <v>0.1</v>
      </c>
    </row>
    <row r="32" spans="1:5" ht="9" customHeight="1" x14ac:dyDescent="0.2">
      <c r="A32" s="354"/>
      <c r="B32" s="330"/>
      <c r="C32" s="352"/>
      <c r="D32" s="466"/>
      <c r="E32" s="259"/>
    </row>
    <row r="33" spans="1:5" x14ac:dyDescent="0.2">
      <c r="A33" s="353"/>
      <c r="B33" s="261" t="s">
        <v>65</v>
      </c>
      <c r="C33" s="264">
        <v>863153.29999999993</v>
      </c>
      <c r="D33" s="465">
        <v>860674</v>
      </c>
      <c r="E33" s="259">
        <v>-3.0000000000000001E-3</v>
      </c>
    </row>
    <row r="34" spans="1:5" x14ac:dyDescent="0.2">
      <c r="A34" s="353">
        <v>423</v>
      </c>
      <c r="B34" s="330" t="s">
        <v>351</v>
      </c>
      <c r="C34" s="352">
        <v>595454.29999999993</v>
      </c>
      <c r="D34" s="466">
        <v>585762</v>
      </c>
      <c r="E34" s="259">
        <v>-1.6E-2</v>
      </c>
    </row>
    <row r="35" spans="1:5" ht="11.25" customHeight="1" x14ac:dyDescent="0.2">
      <c r="A35" s="353">
        <v>424</v>
      </c>
      <c r="B35" s="330" t="s">
        <v>352</v>
      </c>
      <c r="C35" s="352">
        <v>135861</v>
      </c>
      <c r="D35" s="466">
        <v>129917</v>
      </c>
      <c r="E35" s="259">
        <v>-4.4000000000000004E-2</v>
      </c>
    </row>
    <row r="36" spans="1:5" x14ac:dyDescent="0.2">
      <c r="A36" s="353">
        <v>425</v>
      </c>
      <c r="B36" s="330" t="s">
        <v>353</v>
      </c>
      <c r="C36" s="352">
        <v>131838</v>
      </c>
      <c r="D36" s="466">
        <v>144995</v>
      </c>
      <c r="E36" s="259">
        <v>0.1</v>
      </c>
    </row>
    <row r="37" spans="1:5" ht="9" customHeight="1" x14ac:dyDescent="0.2">
      <c r="A37" s="353"/>
      <c r="B37" s="330"/>
      <c r="C37" s="352"/>
      <c r="D37" s="466"/>
      <c r="E37" s="259"/>
    </row>
    <row r="38" spans="1:5" x14ac:dyDescent="0.2">
      <c r="A38" s="133"/>
      <c r="B38" s="133" t="s">
        <v>354</v>
      </c>
      <c r="C38" s="264">
        <v>286526.40000000002</v>
      </c>
      <c r="D38" s="465">
        <v>295562</v>
      </c>
      <c r="E38" s="259">
        <v>3.2000000000000001E-2</v>
      </c>
    </row>
    <row r="39" spans="1:5" x14ac:dyDescent="0.2">
      <c r="A39" s="330">
        <v>4411</v>
      </c>
      <c r="B39" s="330" t="s">
        <v>355</v>
      </c>
      <c r="C39" s="352">
        <v>145863.4</v>
      </c>
      <c r="D39" s="466">
        <v>149295</v>
      </c>
      <c r="E39" s="259">
        <v>2.4E-2</v>
      </c>
    </row>
    <row r="40" spans="1:5" x14ac:dyDescent="0.2">
      <c r="A40" s="330">
        <v>4412</v>
      </c>
      <c r="B40" s="330" t="s">
        <v>356</v>
      </c>
      <c r="C40" s="352">
        <v>34703.599999999999</v>
      </c>
      <c r="D40" s="466">
        <v>41325</v>
      </c>
      <c r="E40" s="259">
        <v>0.191</v>
      </c>
    </row>
    <row r="41" spans="1:5" x14ac:dyDescent="0.2">
      <c r="A41" s="330">
        <v>4413</v>
      </c>
      <c r="B41" s="330" t="s">
        <v>357</v>
      </c>
      <c r="C41" s="352">
        <v>105959.4</v>
      </c>
      <c r="D41" s="466">
        <v>104942</v>
      </c>
      <c r="E41" s="259">
        <v>-0.01</v>
      </c>
    </row>
    <row r="42" spans="1:5" ht="9" customHeight="1" x14ac:dyDescent="0.2">
      <c r="A42" s="330"/>
      <c r="B42" s="330"/>
      <c r="C42" s="352"/>
      <c r="D42" s="466"/>
      <c r="E42" s="259"/>
    </row>
    <row r="43" spans="1:5" x14ac:dyDescent="0.2">
      <c r="A43" s="261"/>
      <c r="B43" s="261" t="s">
        <v>358</v>
      </c>
      <c r="C43" s="264">
        <v>350192.9</v>
      </c>
      <c r="D43" s="465">
        <v>366322</v>
      </c>
      <c r="E43" s="259">
        <v>4.5999999999999999E-2</v>
      </c>
    </row>
    <row r="44" spans="1:5" x14ac:dyDescent="0.2">
      <c r="A44" s="330">
        <v>4421</v>
      </c>
      <c r="B44" s="330" t="s">
        <v>359</v>
      </c>
      <c r="C44" s="352">
        <v>110571.9</v>
      </c>
      <c r="D44" s="466">
        <v>118045</v>
      </c>
      <c r="E44" s="259">
        <v>6.8000000000000005E-2</v>
      </c>
    </row>
    <row r="45" spans="1:5" x14ac:dyDescent="0.2">
      <c r="A45" s="330">
        <v>4422</v>
      </c>
      <c r="B45" s="330" t="s">
        <v>360</v>
      </c>
      <c r="C45" s="352">
        <v>63673.8</v>
      </c>
      <c r="D45" s="466">
        <v>67096</v>
      </c>
      <c r="E45" s="259">
        <v>5.4000000000000006E-2</v>
      </c>
    </row>
    <row r="46" spans="1:5" x14ac:dyDescent="0.2">
      <c r="A46" s="330">
        <v>4431</v>
      </c>
      <c r="B46" s="330" t="s">
        <v>361</v>
      </c>
      <c r="C46" s="352">
        <v>175947.2</v>
      </c>
      <c r="D46" s="466">
        <v>181181</v>
      </c>
      <c r="E46" s="259">
        <v>0.03</v>
      </c>
    </row>
    <row r="47" spans="1:5" ht="9" customHeight="1" x14ac:dyDescent="0.2">
      <c r="A47" s="330"/>
      <c r="B47" s="330"/>
      <c r="C47" s="352"/>
      <c r="D47" s="466"/>
      <c r="E47" s="259"/>
    </row>
    <row r="48" spans="1:5" x14ac:dyDescent="0.2">
      <c r="A48" s="325"/>
      <c r="B48" s="261" t="s">
        <v>362</v>
      </c>
      <c r="C48" s="258">
        <v>570948.69999999995</v>
      </c>
      <c r="D48" s="464">
        <v>594403</v>
      </c>
      <c r="E48" s="259">
        <v>4.0999999999999995E-2</v>
      </c>
    </row>
    <row r="49" spans="1:13" x14ac:dyDescent="0.2">
      <c r="A49" s="330">
        <v>4441</v>
      </c>
      <c r="B49" s="330" t="s">
        <v>363</v>
      </c>
      <c r="C49" s="352">
        <v>515418.1</v>
      </c>
      <c r="D49" s="466">
        <v>538116</v>
      </c>
      <c r="E49" s="259">
        <v>4.4000000000000004E-2</v>
      </c>
    </row>
    <row r="50" spans="1:13" x14ac:dyDescent="0.2">
      <c r="A50" s="330">
        <v>4442</v>
      </c>
      <c r="B50" s="330" t="s">
        <v>364</v>
      </c>
      <c r="C50" s="352">
        <v>55530.6</v>
      </c>
      <c r="D50" s="466">
        <v>56287</v>
      </c>
      <c r="E50" s="259">
        <v>1.3999999999999999E-2</v>
      </c>
    </row>
    <row r="51" spans="1:13" x14ac:dyDescent="0.2">
      <c r="A51" s="330"/>
      <c r="B51" s="330"/>
      <c r="C51" s="352"/>
      <c r="D51" s="352"/>
      <c r="E51" s="349"/>
    </row>
    <row r="52" spans="1:13" x14ac:dyDescent="0.2">
      <c r="A52" s="514" t="s">
        <v>365</v>
      </c>
      <c r="B52" s="514"/>
      <c r="C52" s="514"/>
      <c r="D52" s="514"/>
      <c r="E52" s="514"/>
      <c r="M52" s="31"/>
    </row>
    <row r="53" spans="1:13" ht="10.5" customHeight="1" x14ac:dyDescent="0.2">
      <c r="A53" s="325"/>
      <c r="B53" s="325"/>
      <c r="C53" s="325"/>
      <c r="D53" s="325"/>
      <c r="E53" s="349"/>
    </row>
    <row r="54" spans="1:13" ht="94.5" customHeight="1" x14ac:dyDescent="0.2">
      <c r="A54" s="515" t="s">
        <v>486</v>
      </c>
      <c r="B54" s="515"/>
      <c r="C54" s="515"/>
      <c r="D54" s="515"/>
      <c r="E54" s="515"/>
    </row>
    <row r="58" spans="1:13" x14ac:dyDescent="0.2">
      <c r="C58" s="31"/>
      <c r="D58" s="31"/>
    </row>
  </sheetData>
  <mergeCells count="4">
    <mergeCell ref="A1:E1"/>
    <mergeCell ref="A2:E2"/>
    <mergeCell ref="A52:E52"/>
    <mergeCell ref="A54:E54"/>
  </mergeCells>
  <phoneticPr fontId="0" type="noConversion"/>
  <printOptions horizontalCentered="1"/>
  <pageMargins left="0.65" right="0.65" top="1.25" bottom="0.35" header="0.75" footer="0.05"/>
  <pageSetup scale="88" orientation="portrait" r:id="rId1"/>
  <headerFooter alignWithMargins="0">
    <oddHeader>&amp;R&amp;"Times New Roman,Bold Italic"Pennsylvania Department of Revenue</oddHeader>
    <oddFooter>&amp;C&amp;12- 13 -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opLeftCell="A22" zoomScale="70" workbookViewId="0">
      <selection activeCell="E33" sqref="E33"/>
    </sheetView>
  </sheetViews>
  <sheetFormatPr defaultColWidth="9.33203125" defaultRowHeight="12.75" x14ac:dyDescent="0.2"/>
  <cols>
    <col min="1" max="1" width="10.6640625" style="4" customWidth="1"/>
    <col min="2" max="2" width="57.1640625" style="4" customWidth="1"/>
    <col min="3" max="4" width="15.1640625" style="4" customWidth="1"/>
    <col min="5" max="5" width="12.33203125" style="4" customWidth="1"/>
    <col min="6" max="16384" width="9.33203125" style="4"/>
  </cols>
  <sheetData>
    <row r="1" spans="1:5" ht="15.75" x14ac:dyDescent="0.2">
      <c r="A1" s="512" t="s">
        <v>498</v>
      </c>
      <c r="B1" s="512"/>
      <c r="C1" s="512"/>
      <c r="D1" s="512"/>
      <c r="E1" s="512"/>
    </row>
    <row r="2" spans="1:5" x14ac:dyDescent="0.2">
      <c r="A2" s="496" t="s">
        <v>0</v>
      </c>
      <c r="B2" s="496"/>
      <c r="C2" s="496"/>
      <c r="D2" s="496"/>
      <c r="E2" s="496"/>
    </row>
    <row r="3" spans="1:5" x14ac:dyDescent="0.2">
      <c r="B3" s="3"/>
      <c r="C3" s="3"/>
      <c r="D3" s="3"/>
      <c r="E3" s="220"/>
    </row>
    <row r="4" spans="1:5" x14ac:dyDescent="0.2">
      <c r="A4" s="325"/>
      <c r="B4" s="255"/>
      <c r="C4" s="322" t="s">
        <v>514</v>
      </c>
      <c r="D4" s="322" t="s">
        <v>544</v>
      </c>
      <c r="E4" s="322" t="s">
        <v>86</v>
      </c>
    </row>
    <row r="5" spans="1:5" x14ac:dyDescent="0.2">
      <c r="A5" s="256" t="s">
        <v>328</v>
      </c>
      <c r="B5" s="257" t="s">
        <v>61</v>
      </c>
      <c r="C5" s="323" t="s">
        <v>87</v>
      </c>
      <c r="D5" s="323" t="s">
        <v>87</v>
      </c>
      <c r="E5" s="323" t="s">
        <v>88</v>
      </c>
    </row>
    <row r="6" spans="1:5" ht="12.75" customHeight="1" x14ac:dyDescent="0.2">
      <c r="C6" s="258"/>
      <c r="D6" s="258"/>
      <c r="E6" s="258"/>
    </row>
    <row r="7" spans="1:5" x14ac:dyDescent="0.2">
      <c r="A7" s="330"/>
      <c r="B7" s="266" t="s">
        <v>366</v>
      </c>
      <c r="C7" s="264">
        <v>396347.7</v>
      </c>
      <c r="D7" s="264">
        <v>414091</v>
      </c>
      <c r="E7" s="259">
        <v>4.4999999999999998E-2</v>
      </c>
    </row>
    <row r="8" spans="1:5" x14ac:dyDescent="0.2">
      <c r="A8" s="355">
        <v>4451</v>
      </c>
      <c r="B8" s="355" t="s">
        <v>367</v>
      </c>
      <c r="C8" s="352">
        <v>297319.90000000002</v>
      </c>
      <c r="D8" s="352">
        <v>303630</v>
      </c>
      <c r="E8" s="259">
        <v>2.1000000000000001E-2</v>
      </c>
    </row>
    <row r="9" spans="1:5" x14ac:dyDescent="0.2">
      <c r="A9" s="355">
        <v>4452</v>
      </c>
      <c r="B9" s="355" t="s">
        <v>368</v>
      </c>
      <c r="C9" s="352">
        <v>23788.1</v>
      </c>
      <c r="D9" s="352">
        <v>22440</v>
      </c>
      <c r="E9" s="259">
        <v>-5.7000000000000002E-2</v>
      </c>
    </row>
    <row r="10" spans="1:5" x14ac:dyDescent="0.2">
      <c r="A10" s="330">
        <v>4453</v>
      </c>
      <c r="B10" s="330" t="s">
        <v>369</v>
      </c>
      <c r="C10" s="352">
        <v>75239.7</v>
      </c>
      <c r="D10" s="352">
        <v>88021</v>
      </c>
      <c r="E10" s="259">
        <v>0.17</v>
      </c>
    </row>
    <row r="11" spans="1:5" x14ac:dyDescent="0.2">
      <c r="A11" s="330"/>
      <c r="B11" s="330"/>
      <c r="C11" s="352"/>
      <c r="D11" s="352"/>
      <c r="E11" s="259"/>
    </row>
    <row r="12" spans="1:5" x14ac:dyDescent="0.2">
      <c r="A12" s="325"/>
      <c r="B12" s="263" t="s">
        <v>370</v>
      </c>
      <c r="C12" s="264">
        <v>373681</v>
      </c>
      <c r="D12" s="264">
        <v>387584</v>
      </c>
      <c r="E12" s="259">
        <v>3.7000000000000005E-2</v>
      </c>
    </row>
    <row r="13" spans="1:5" x14ac:dyDescent="0.2">
      <c r="A13" s="330">
        <v>4461</v>
      </c>
      <c r="B13" s="330" t="s">
        <v>371</v>
      </c>
      <c r="C13" s="352">
        <v>93492.5</v>
      </c>
      <c r="D13" s="352">
        <v>96741</v>
      </c>
      <c r="E13" s="259">
        <v>3.5000000000000003E-2</v>
      </c>
    </row>
    <row r="14" spans="1:5" x14ac:dyDescent="0.2">
      <c r="A14" s="330">
        <v>4471</v>
      </c>
      <c r="B14" s="330" t="s">
        <v>372</v>
      </c>
      <c r="C14" s="352">
        <v>163449.29999999999</v>
      </c>
      <c r="D14" s="352">
        <v>170612</v>
      </c>
      <c r="E14" s="259">
        <v>4.4000000000000004E-2</v>
      </c>
    </row>
    <row r="15" spans="1:5" x14ac:dyDescent="0.2">
      <c r="A15" s="330" t="s">
        <v>264</v>
      </c>
      <c r="B15" s="330" t="s">
        <v>373</v>
      </c>
      <c r="C15" s="352">
        <v>116739.2</v>
      </c>
      <c r="D15" s="352">
        <v>120231</v>
      </c>
      <c r="E15" s="259">
        <v>0.03</v>
      </c>
    </row>
    <row r="16" spans="1:5" x14ac:dyDescent="0.2">
      <c r="A16" s="330"/>
      <c r="B16" s="330"/>
      <c r="C16" s="352"/>
      <c r="D16" s="352"/>
      <c r="E16" s="259"/>
    </row>
    <row r="17" spans="1:5" x14ac:dyDescent="0.2">
      <c r="A17" s="353"/>
      <c r="B17" s="261" t="s">
        <v>84</v>
      </c>
      <c r="C17" s="258">
        <v>1242785.8999999999</v>
      </c>
      <c r="D17" s="258">
        <v>1271760</v>
      </c>
      <c r="E17" s="259">
        <v>2.3E-2</v>
      </c>
    </row>
    <row r="18" spans="1:5" x14ac:dyDescent="0.2">
      <c r="A18" s="353">
        <v>451</v>
      </c>
      <c r="B18" s="350" t="s">
        <v>374</v>
      </c>
      <c r="C18" s="351">
        <v>129026.2</v>
      </c>
      <c r="D18" s="351">
        <v>129332</v>
      </c>
      <c r="E18" s="259">
        <v>2E-3</v>
      </c>
    </row>
    <row r="19" spans="1:5" x14ac:dyDescent="0.2">
      <c r="A19" s="330">
        <v>4521</v>
      </c>
      <c r="B19" s="330" t="s">
        <v>375</v>
      </c>
      <c r="C19" s="351">
        <v>192809.60000000001</v>
      </c>
      <c r="D19" s="351">
        <v>192786</v>
      </c>
      <c r="E19" s="259">
        <v>0</v>
      </c>
    </row>
    <row r="20" spans="1:5" x14ac:dyDescent="0.2">
      <c r="A20" s="330">
        <v>4529</v>
      </c>
      <c r="B20" s="330" t="s">
        <v>376</v>
      </c>
      <c r="C20" s="351">
        <v>454090.3</v>
      </c>
      <c r="D20" s="351">
        <v>466678</v>
      </c>
      <c r="E20" s="259">
        <v>2.7999999999999997E-2</v>
      </c>
    </row>
    <row r="21" spans="1:5" x14ac:dyDescent="0.2">
      <c r="A21" s="353">
        <v>453</v>
      </c>
      <c r="B21" s="351" t="s">
        <v>377</v>
      </c>
      <c r="C21" s="351">
        <v>255446.5</v>
      </c>
      <c r="D21" s="351">
        <v>255020</v>
      </c>
      <c r="E21" s="259">
        <v>-2E-3</v>
      </c>
    </row>
    <row r="22" spans="1:5" x14ac:dyDescent="0.2">
      <c r="A22" s="330">
        <v>4541</v>
      </c>
      <c r="B22" s="330" t="s">
        <v>378</v>
      </c>
      <c r="C22" s="351">
        <v>142569.5</v>
      </c>
      <c r="D22" s="351">
        <v>166970</v>
      </c>
      <c r="E22" s="259">
        <v>0.17100000000000001</v>
      </c>
    </row>
    <row r="23" spans="1:5" x14ac:dyDescent="0.2">
      <c r="A23" s="426">
        <v>4542</v>
      </c>
      <c r="B23" s="325" t="s">
        <v>379</v>
      </c>
      <c r="C23" s="352">
        <v>6106.4</v>
      </c>
      <c r="D23" s="352">
        <v>5973</v>
      </c>
      <c r="E23" s="259">
        <v>-2.2000000000000002E-2</v>
      </c>
    </row>
    <row r="24" spans="1:5" x14ac:dyDescent="0.2">
      <c r="A24" s="330">
        <v>4543</v>
      </c>
      <c r="B24" s="330" t="s">
        <v>380</v>
      </c>
      <c r="C24" s="352">
        <v>62737.4</v>
      </c>
      <c r="D24" s="352">
        <v>55001</v>
      </c>
      <c r="E24" s="259">
        <v>-0.12300000000000001</v>
      </c>
    </row>
    <row r="25" spans="1:5" ht="11.25" customHeight="1" x14ac:dyDescent="0.2">
      <c r="A25" s="330"/>
      <c r="B25" s="352"/>
      <c r="C25" s="352"/>
      <c r="D25" s="352"/>
      <c r="E25" s="259"/>
    </row>
    <row r="26" spans="1:5" ht="11.25" customHeight="1" x14ac:dyDescent="0.2">
      <c r="A26" s="355" t="s">
        <v>381</v>
      </c>
      <c r="B26" s="266" t="s">
        <v>382</v>
      </c>
      <c r="C26" s="264">
        <v>31126</v>
      </c>
      <c r="D26" s="264">
        <v>33768</v>
      </c>
      <c r="E26" s="259">
        <v>8.5000000000000006E-2</v>
      </c>
    </row>
    <row r="27" spans="1:5" x14ac:dyDescent="0.2">
      <c r="A27" s="330"/>
      <c r="B27" s="352"/>
      <c r="C27" s="352"/>
      <c r="D27" s="352"/>
      <c r="E27" s="259"/>
    </row>
    <row r="28" spans="1:5" x14ac:dyDescent="0.2">
      <c r="A28" s="330"/>
      <c r="B28" s="263" t="s">
        <v>383</v>
      </c>
      <c r="C28" s="264">
        <v>2875620.4999999995</v>
      </c>
      <c r="D28" s="264">
        <v>2968231</v>
      </c>
      <c r="E28" s="259">
        <v>3.2000000000000001E-2</v>
      </c>
    </row>
    <row r="29" spans="1:5" x14ac:dyDescent="0.2">
      <c r="A29" s="356" t="s">
        <v>384</v>
      </c>
      <c r="B29" s="356" t="s">
        <v>449</v>
      </c>
      <c r="C29" s="352">
        <v>636947.19999999995</v>
      </c>
      <c r="D29" s="352">
        <v>631508</v>
      </c>
      <c r="E29" s="259">
        <v>-9.0000000000000011E-3</v>
      </c>
    </row>
    <row r="30" spans="1:5" x14ac:dyDescent="0.2">
      <c r="A30" s="330" t="s">
        <v>385</v>
      </c>
      <c r="B30" s="330" t="s">
        <v>450</v>
      </c>
      <c r="C30" s="352">
        <v>53925.5</v>
      </c>
      <c r="D30" s="352">
        <v>44878</v>
      </c>
      <c r="E30" s="259">
        <v>-0.16800000000000001</v>
      </c>
    </row>
    <row r="31" spans="1:5" x14ac:dyDescent="0.2">
      <c r="A31" s="330">
        <v>52</v>
      </c>
      <c r="B31" s="352" t="s">
        <v>313</v>
      </c>
      <c r="C31" s="352">
        <v>112768.2</v>
      </c>
      <c r="D31" s="352">
        <v>125131</v>
      </c>
      <c r="E31" s="259">
        <v>0.11</v>
      </c>
    </row>
    <row r="32" spans="1:5" x14ac:dyDescent="0.2">
      <c r="A32" s="426">
        <v>53</v>
      </c>
      <c r="B32" s="325" t="s">
        <v>314</v>
      </c>
      <c r="C32" s="351">
        <v>254465.69999999995</v>
      </c>
      <c r="D32" s="351">
        <v>260724</v>
      </c>
      <c r="E32" s="259">
        <v>2.5000000000000001E-2</v>
      </c>
    </row>
    <row r="33" spans="1:5" ht="11.25" customHeight="1" x14ac:dyDescent="0.2">
      <c r="A33" s="426">
        <v>54</v>
      </c>
      <c r="B33" s="330" t="s">
        <v>386</v>
      </c>
      <c r="C33" s="352">
        <v>210337.30000000005</v>
      </c>
      <c r="D33" s="352">
        <v>228877</v>
      </c>
      <c r="E33" s="259">
        <v>8.8000000000000009E-2</v>
      </c>
    </row>
    <row r="34" spans="1:5" x14ac:dyDescent="0.2">
      <c r="A34" s="426">
        <v>55</v>
      </c>
      <c r="B34" s="325" t="s">
        <v>315</v>
      </c>
      <c r="C34" s="352">
        <v>13571.800000000001</v>
      </c>
      <c r="D34" s="352">
        <v>15626</v>
      </c>
      <c r="E34" s="259">
        <v>0.151</v>
      </c>
    </row>
    <row r="35" spans="1:5" ht="25.5" x14ac:dyDescent="0.2">
      <c r="A35" s="356">
        <v>56</v>
      </c>
      <c r="B35" s="425" t="s">
        <v>387</v>
      </c>
      <c r="C35" s="352">
        <v>177847.2</v>
      </c>
      <c r="D35" s="352">
        <v>188173</v>
      </c>
      <c r="E35" s="259">
        <v>5.7999999999999996E-2</v>
      </c>
    </row>
    <row r="36" spans="1:5" x14ac:dyDescent="0.2">
      <c r="A36" s="426">
        <v>61</v>
      </c>
      <c r="B36" s="330" t="s">
        <v>388</v>
      </c>
      <c r="C36" s="352">
        <v>9282.8000000000011</v>
      </c>
      <c r="D36" s="352">
        <v>9017</v>
      </c>
      <c r="E36" s="259">
        <v>-2.8999999999999998E-2</v>
      </c>
    </row>
    <row r="37" spans="1:5" x14ac:dyDescent="0.2">
      <c r="A37" s="426">
        <v>62</v>
      </c>
      <c r="B37" s="330" t="s">
        <v>320</v>
      </c>
      <c r="C37" s="352">
        <v>27674.099999999991</v>
      </c>
      <c r="D37" s="352">
        <v>30721</v>
      </c>
      <c r="E37" s="259">
        <v>0.11</v>
      </c>
    </row>
    <row r="38" spans="1:5" x14ac:dyDescent="0.2">
      <c r="A38" s="355">
        <v>71</v>
      </c>
      <c r="B38" s="330" t="s">
        <v>389</v>
      </c>
      <c r="C38" s="352">
        <v>52668.2</v>
      </c>
      <c r="D38" s="352">
        <v>56560</v>
      </c>
      <c r="E38" s="259">
        <v>7.400000000000001E-2</v>
      </c>
    </row>
    <row r="39" spans="1:5" x14ac:dyDescent="0.2">
      <c r="A39" s="426">
        <v>721</v>
      </c>
      <c r="B39" s="330" t="s">
        <v>487</v>
      </c>
      <c r="C39" s="352">
        <v>191773.9</v>
      </c>
      <c r="D39" s="352">
        <v>198754</v>
      </c>
      <c r="E39" s="259">
        <v>3.6000000000000004E-2</v>
      </c>
    </row>
    <row r="40" spans="1:5" x14ac:dyDescent="0.2">
      <c r="A40" s="426">
        <v>722</v>
      </c>
      <c r="B40" s="357" t="s">
        <v>390</v>
      </c>
      <c r="C40" s="352">
        <v>840023.39999999991</v>
      </c>
      <c r="D40" s="352">
        <v>883269</v>
      </c>
      <c r="E40" s="259">
        <v>5.0999999999999997E-2</v>
      </c>
    </row>
    <row r="41" spans="1:5" x14ac:dyDescent="0.2">
      <c r="A41" s="330">
        <v>8111</v>
      </c>
      <c r="B41" s="356" t="s">
        <v>391</v>
      </c>
      <c r="C41" s="352">
        <v>193084.9</v>
      </c>
      <c r="D41" s="352">
        <v>192714</v>
      </c>
      <c r="E41" s="259">
        <v>-2E-3</v>
      </c>
    </row>
    <row r="42" spans="1:5" x14ac:dyDescent="0.2">
      <c r="A42" s="356" t="s">
        <v>265</v>
      </c>
      <c r="B42" s="330" t="s">
        <v>392</v>
      </c>
      <c r="C42" s="352">
        <v>31727.5</v>
      </c>
      <c r="D42" s="352">
        <v>30268</v>
      </c>
      <c r="E42" s="259">
        <v>-4.5999999999999999E-2</v>
      </c>
    </row>
    <row r="43" spans="1:5" x14ac:dyDescent="0.2">
      <c r="A43" s="426">
        <v>812</v>
      </c>
      <c r="B43" s="352" t="s">
        <v>393</v>
      </c>
      <c r="C43" s="352">
        <v>51008.399999999994</v>
      </c>
      <c r="D43" s="352">
        <v>52630</v>
      </c>
      <c r="E43" s="259">
        <v>3.2000000000000001E-2</v>
      </c>
    </row>
    <row r="44" spans="1:5" x14ac:dyDescent="0.2">
      <c r="A44" s="330">
        <v>813</v>
      </c>
      <c r="B44" s="352" t="s">
        <v>451</v>
      </c>
      <c r="C44" s="352">
        <v>17632.5</v>
      </c>
      <c r="D44" s="352">
        <v>18705</v>
      </c>
      <c r="E44" s="259">
        <v>6.0999999999999999E-2</v>
      </c>
    </row>
    <row r="45" spans="1:5" x14ac:dyDescent="0.2">
      <c r="A45" s="426">
        <v>814</v>
      </c>
      <c r="B45" s="352" t="s">
        <v>394</v>
      </c>
      <c r="C45" s="352">
        <v>881.9</v>
      </c>
      <c r="D45" s="352">
        <v>676</v>
      </c>
      <c r="E45" s="259">
        <v>-0.23300000000000001</v>
      </c>
    </row>
    <row r="46" spans="1:5" x14ac:dyDescent="0.2">
      <c r="A46" s="330"/>
      <c r="B46" s="325"/>
      <c r="C46" s="352"/>
      <c r="D46" s="352"/>
      <c r="E46" s="259"/>
    </row>
    <row r="47" spans="1:5" x14ac:dyDescent="0.2">
      <c r="A47" s="330"/>
      <c r="B47" s="263" t="s">
        <v>90</v>
      </c>
      <c r="C47" s="264">
        <v>16871.499999999996</v>
      </c>
      <c r="D47" s="264">
        <v>17743</v>
      </c>
      <c r="E47" s="259">
        <v>5.2000000000000005E-2</v>
      </c>
    </row>
    <row r="48" spans="1:5" x14ac:dyDescent="0.2">
      <c r="A48" s="330"/>
      <c r="B48" s="263" t="s">
        <v>91</v>
      </c>
      <c r="C48" s="264">
        <v>45338.797440003604</v>
      </c>
      <c r="D48" s="264">
        <v>85026</v>
      </c>
      <c r="E48" s="259">
        <v>0.875</v>
      </c>
    </row>
    <row r="49" spans="1:12" x14ac:dyDescent="0.2">
      <c r="A49" s="330"/>
      <c r="B49" s="263" t="s">
        <v>92</v>
      </c>
      <c r="C49" s="264">
        <v>1326216.4378499999</v>
      </c>
      <c r="D49" s="264">
        <v>1347238</v>
      </c>
      <c r="E49" s="259">
        <v>1.6E-2</v>
      </c>
      <c r="J49" s="31"/>
      <c r="L49" s="31"/>
    </row>
    <row r="50" spans="1:12" x14ac:dyDescent="0.2">
      <c r="A50" s="330"/>
      <c r="B50" s="263" t="s">
        <v>275</v>
      </c>
      <c r="C50" s="264">
        <v>138686.53861000002</v>
      </c>
      <c r="D50" s="264">
        <v>136128</v>
      </c>
      <c r="E50" s="259">
        <v>-1.8000000000000002E-2</v>
      </c>
    </row>
    <row r="51" spans="1:12" ht="10.5" customHeight="1" x14ac:dyDescent="0.2">
      <c r="A51" s="330"/>
      <c r="B51" s="263"/>
      <c r="C51" s="264"/>
      <c r="D51" s="264"/>
      <c r="E51" s="349"/>
    </row>
    <row r="52" spans="1:12" ht="95.25" customHeight="1" x14ac:dyDescent="0.2">
      <c r="A52" s="515" t="s">
        <v>486</v>
      </c>
      <c r="B52" s="515"/>
      <c r="C52" s="515"/>
      <c r="D52" s="515"/>
      <c r="E52" s="515"/>
    </row>
    <row r="53" spans="1:12" x14ac:dyDescent="0.2">
      <c r="A53" s="267"/>
      <c r="B53" s="267"/>
      <c r="C53" s="27"/>
      <c r="D53" s="27"/>
      <c r="E53" s="205"/>
    </row>
    <row r="54" spans="1:12" x14ac:dyDescent="0.2">
      <c r="A54" s="267"/>
      <c r="B54" s="267"/>
      <c r="C54" s="27"/>
      <c r="D54" s="27"/>
      <c r="E54" s="205"/>
    </row>
    <row r="55" spans="1:12" x14ac:dyDescent="0.2">
      <c r="A55" s="262"/>
      <c r="B55" s="262"/>
      <c r="C55" s="27"/>
      <c r="D55" s="27"/>
      <c r="E55" s="205"/>
    </row>
    <row r="56" spans="1:12" ht="9" customHeight="1" x14ac:dyDescent="0.2">
      <c r="A56" s="262"/>
      <c r="B56" s="262"/>
      <c r="C56" s="27"/>
      <c r="D56" s="27"/>
      <c r="E56" s="205"/>
    </row>
    <row r="57" spans="1:12" x14ac:dyDescent="0.2">
      <c r="B57" s="263"/>
      <c r="C57" s="264"/>
      <c r="D57" s="264"/>
      <c r="E57" s="259"/>
    </row>
    <row r="58" spans="1:12" x14ac:dyDescent="0.2">
      <c r="A58" s="262"/>
      <c r="B58" s="262"/>
      <c r="C58" s="31"/>
      <c r="D58" s="31"/>
      <c r="E58" s="205"/>
    </row>
    <row r="59" spans="1:12" x14ac:dyDescent="0.2">
      <c r="A59" s="262"/>
      <c r="B59" s="262"/>
      <c r="C59" s="27"/>
      <c r="D59" s="27"/>
      <c r="E59" s="205"/>
    </row>
    <row r="60" spans="1:12" x14ac:dyDescent="0.2">
      <c r="A60" s="262"/>
      <c r="B60" s="262"/>
      <c r="C60" s="27"/>
      <c r="D60" s="27"/>
      <c r="E60" s="205"/>
    </row>
    <row r="61" spans="1:12" ht="9" customHeight="1" x14ac:dyDescent="0.2">
      <c r="A61" s="262"/>
      <c r="B61" s="262"/>
      <c r="C61" s="27"/>
      <c r="D61" s="27"/>
      <c r="E61" s="205"/>
    </row>
    <row r="62" spans="1:12" x14ac:dyDescent="0.2">
      <c r="A62" s="265"/>
      <c r="B62" s="261"/>
      <c r="C62" s="258"/>
      <c r="D62" s="258"/>
      <c r="E62" s="259"/>
    </row>
    <row r="63" spans="1:12" x14ac:dyDescent="0.2">
      <c r="A63" s="265"/>
      <c r="B63" s="260"/>
      <c r="C63" s="31"/>
      <c r="D63" s="31"/>
      <c r="E63" s="205"/>
    </row>
    <row r="64" spans="1:12" x14ac:dyDescent="0.2">
      <c r="A64" s="262"/>
      <c r="B64" s="262"/>
      <c r="C64" s="31"/>
      <c r="D64" s="31"/>
      <c r="E64" s="205"/>
    </row>
    <row r="65" spans="1:5" x14ac:dyDescent="0.2">
      <c r="A65" s="262"/>
      <c r="B65" s="262"/>
      <c r="C65" s="31"/>
      <c r="D65" s="31"/>
      <c r="E65" s="205"/>
    </row>
    <row r="66" spans="1:5" x14ac:dyDescent="0.2">
      <c r="A66" s="265"/>
      <c r="B66" s="31"/>
      <c r="C66" s="31"/>
      <c r="D66" s="31"/>
      <c r="E66" s="205"/>
    </row>
    <row r="67" spans="1:5" x14ac:dyDescent="0.2">
      <c r="A67" s="262"/>
      <c r="B67" s="262"/>
      <c r="C67" s="31"/>
      <c r="D67" s="31"/>
      <c r="E67" s="205"/>
    </row>
    <row r="68" spans="1:5" x14ac:dyDescent="0.2">
      <c r="A68" s="117"/>
      <c r="C68" s="27"/>
      <c r="D68" s="27"/>
      <c r="E68" s="205"/>
    </row>
    <row r="69" spans="1:5" x14ac:dyDescent="0.2">
      <c r="A69" s="262"/>
      <c r="B69" s="262"/>
      <c r="C69" s="27"/>
      <c r="D69" s="27"/>
      <c r="E69" s="205"/>
    </row>
    <row r="70" spans="1:5" ht="9" customHeight="1" x14ac:dyDescent="0.2">
      <c r="A70" s="262"/>
      <c r="B70" s="27"/>
      <c r="C70" s="27"/>
      <c r="D70" s="27"/>
      <c r="E70" s="205"/>
    </row>
    <row r="71" spans="1:5" x14ac:dyDescent="0.2">
      <c r="A71" s="267"/>
      <c r="B71" s="266"/>
      <c r="C71" s="264"/>
      <c r="D71" s="264"/>
      <c r="E71" s="259"/>
    </row>
    <row r="72" spans="1:5" ht="9" customHeight="1" x14ac:dyDescent="0.2">
      <c r="A72" s="262"/>
      <c r="B72" s="27"/>
      <c r="C72" s="27"/>
      <c r="D72" s="27"/>
      <c r="E72" s="205"/>
    </row>
    <row r="73" spans="1:5" x14ac:dyDescent="0.2">
      <c r="A73" s="262"/>
      <c r="B73" s="263"/>
      <c r="C73" s="264"/>
      <c r="D73" s="264"/>
      <c r="E73" s="259"/>
    </row>
    <row r="74" spans="1:5" x14ac:dyDescent="0.2">
      <c r="A74" s="268"/>
      <c r="B74" s="268"/>
      <c r="C74" s="27"/>
      <c r="D74" s="27"/>
      <c r="E74" s="205"/>
    </row>
    <row r="75" spans="1:5" x14ac:dyDescent="0.2">
      <c r="A75" s="262"/>
      <c r="B75" s="262"/>
      <c r="C75" s="27"/>
      <c r="D75" s="27"/>
      <c r="E75" s="205"/>
    </row>
    <row r="76" spans="1:5" x14ac:dyDescent="0.2">
      <c r="A76" s="262"/>
      <c r="B76" s="27"/>
      <c r="C76" s="27"/>
      <c r="D76" s="27"/>
      <c r="E76" s="205"/>
    </row>
    <row r="77" spans="1:5" x14ac:dyDescent="0.2">
      <c r="A77" s="117"/>
      <c r="C77" s="31"/>
      <c r="D77" s="31"/>
      <c r="E77" s="205"/>
    </row>
    <row r="78" spans="1:5" x14ac:dyDescent="0.2">
      <c r="A78" s="117"/>
      <c r="B78" s="262"/>
      <c r="C78" s="27"/>
      <c r="D78" s="27"/>
      <c r="E78" s="205"/>
    </row>
    <row r="79" spans="1:5" x14ac:dyDescent="0.2">
      <c r="A79" s="117"/>
      <c r="C79" s="27"/>
      <c r="D79" s="27"/>
      <c r="E79" s="205"/>
    </row>
    <row r="80" spans="1:5" x14ac:dyDescent="0.2">
      <c r="A80" s="268"/>
      <c r="B80" s="116"/>
      <c r="C80" s="27"/>
      <c r="D80" s="27"/>
      <c r="E80" s="205"/>
    </row>
    <row r="81" spans="1:5" x14ac:dyDescent="0.2">
      <c r="A81" s="117"/>
      <c r="B81" s="262"/>
      <c r="C81" s="27"/>
      <c r="D81" s="27"/>
      <c r="E81" s="205"/>
    </row>
    <row r="82" spans="1:5" x14ac:dyDescent="0.2">
      <c r="A82" s="117"/>
      <c r="B82" s="262"/>
      <c r="C82" s="27"/>
      <c r="D82" s="27"/>
      <c r="E82" s="205"/>
    </row>
    <row r="83" spans="1:5" x14ac:dyDescent="0.2">
      <c r="A83" s="267"/>
      <c r="B83" s="262"/>
      <c r="C83" s="27"/>
      <c r="D83" s="27"/>
      <c r="E83" s="205"/>
    </row>
    <row r="84" spans="1:5" x14ac:dyDescent="0.2">
      <c r="A84" s="117"/>
      <c r="B84" s="262"/>
      <c r="C84" s="27"/>
      <c r="D84" s="27"/>
      <c r="E84" s="205"/>
    </row>
    <row r="85" spans="1:5" x14ac:dyDescent="0.2">
      <c r="A85" s="117"/>
      <c r="B85" s="26"/>
      <c r="C85" s="27"/>
      <c r="D85" s="27"/>
      <c r="E85" s="205"/>
    </row>
    <row r="86" spans="1:5" x14ac:dyDescent="0.2">
      <c r="A86" s="262"/>
      <c r="B86" s="268"/>
      <c r="C86" s="27"/>
      <c r="D86" s="27"/>
      <c r="E86" s="205"/>
    </row>
    <row r="87" spans="1:5" x14ac:dyDescent="0.2">
      <c r="A87" s="268"/>
      <c r="B87" s="262"/>
      <c r="C87" s="27"/>
      <c r="D87" s="27"/>
      <c r="E87" s="205"/>
    </row>
    <row r="88" spans="1:5" x14ac:dyDescent="0.2">
      <c r="A88" s="117"/>
      <c r="B88" s="27"/>
      <c r="C88" s="27"/>
      <c r="D88" s="27"/>
      <c r="E88" s="205"/>
    </row>
    <row r="89" spans="1:5" x14ac:dyDescent="0.2">
      <c r="A89" s="262"/>
      <c r="B89" s="27"/>
      <c r="C89" s="27"/>
      <c r="D89" s="27"/>
      <c r="E89" s="205"/>
    </row>
    <row r="90" spans="1:5" x14ac:dyDescent="0.2">
      <c r="A90" s="117"/>
      <c r="B90" s="27"/>
      <c r="C90" s="27"/>
      <c r="D90" s="27"/>
      <c r="E90" s="205"/>
    </row>
    <row r="91" spans="1:5" ht="9" customHeight="1" x14ac:dyDescent="0.2">
      <c r="A91" s="262"/>
      <c r="C91" s="27"/>
      <c r="D91" s="27"/>
      <c r="E91" s="205"/>
    </row>
    <row r="92" spans="1:5" x14ac:dyDescent="0.2">
      <c r="A92" s="262"/>
      <c r="B92" s="263"/>
      <c r="C92" s="264"/>
      <c r="D92" s="264"/>
      <c r="E92" s="259"/>
    </row>
    <row r="93" spans="1:5" x14ac:dyDescent="0.2">
      <c r="A93" s="262"/>
      <c r="B93" s="263"/>
      <c r="C93" s="264"/>
      <c r="D93" s="264"/>
      <c r="E93" s="259"/>
    </row>
    <row r="94" spans="1:5" x14ac:dyDescent="0.2">
      <c r="A94" s="262"/>
      <c r="B94" s="263"/>
      <c r="C94" s="264"/>
      <c r="D94" s="264"/>
      <c r="E94" s="259"/>
    </row>
    <row r="95" spans="1:5" x14ac:dyDescent="0.2">
      <c r="A95" s="262"/>
      <c r="B95" s="263"/>
      <c r="C95" s="264"/>
      <c r="D95" s="264"/>
      <c r="E95" s="259"/>
    </row>
    <row r="96" spans="1:5" x14ac:dyDescent="0.2">
      <c r="A96" s="262"/>
      <c r="B96" s="263"/>
      <c r="C96" s="264"/>
      <c r="D96" s="264"/>
      <c r="E96" s="205"/>
    </row>
    <row r="97" spans="1:5" ht="79.5" customHeight="1" x14ac:dyDescent="0.2">
      <c r="A97" s="515"/>
      <c r="B97" s="515"/>
      <c r="C97" s="515"/>
      <c r="D97" s="515"/>
      <c r="E97" s="515"/>
    </row>
    <row r="98" spans="1:5" x14ac:dyDescent="0.2">
      <c r="E98" s="205"/>
    </row>
    <row r="99" spans="1:5" x14ac:dyDescent="0.2">
      <c r="E99" s="205"/>
    </row>
    <row r="100" spans="1:5" x14ac:dyDescent="0.2">
      <c r="E100" s="205"/>
    </row>
    <row r="101" spans="1:5" x14ac:dyDescent="0.2">
      <c r="E101" s="205"/>
    </row>
    <row r="102" spans="1:5" x14ac:dyDescent="0.2">
      <c r="E102" s="205"/>
    </row>
    <row r="103" spans="1:5" x14ac:dyDescent="0.2">
      <c r="E103" s="205"/>
    </row>
    <row r="104" spans="1:5" x14ac:dyDescent="0.2">
      <c r="E104" s="205"/>
    </row>
    <row r="105" spans="1:5" x14ac:dyDescent="0.2">
      <c r="E105" s="205"/>
    </row>
    <row r="106" spans="1:5" x14ac:dyDescent="0.2">
      <c r="E106" s="205"/>
    </row>
    <row r="107" spans="1:5" x14ac:dyDescent="0.2">
      <c r="E107" s="205"/>
    </row>
    <row r="108" spans="1:5" x14ac:dyDescent="0.2">
      <c r="E108" s="205"/>
    </row>
    <row r="109" spans="1:5" x14ac:dyDescent="0.2">
      <c r="E109" s="205"/>
    </row>
    <row r="110" spans="1:5" x14ac:dyDescent="0.2">
      <c r="E110" s="205"/>
    </row>
    <row r="111" spans="1:5" x14ac:dyDescent="0.2">
      <c r="E111" s="205"/>
    </row>
    <row r="112" spans="1:5" x14ac:dyDescent="0.2">
      <c r="E112" s="205"/>
    </row>
    <row r="113" spans="5:5" x14ac:dyDescent="0.2">
      <c r="E113" s="205"/>
    </row>
    <row r="114" spans="5:5" x14ac:dyDescent="0.2">
      <c r="E114" s="205"/>
    </row>
    <row r="115" spans="5:5" x14ac:dyDescent="0.2">
      <c r="E115" s="205"/>
    </row>
    <row r="116" spans="5:5" x14ac:dyDescent="0.2">
      <c r="E116" s="205"/>
    </row>
    <row r="117" spans="5:5" x14ac:dyDescent="0.2">
      <c r="E117" s="205"/>
    </row>
    <row r="118" spans="5:5" x14ac:dyDescent="0.2">
      <c r="E118" s="205"/>
    </row>
    <row r="119" spans="5:5" x14ac:dyDescent="0.2">
      <c r="E119" s="205"/>
    </row>
  </sheetData>
  <mergeCells count="4">
    <mergeCell ref="A97:E97"/>
    <mergeCell ref="A1:E1"/>
    <mergeCell ref="A2:E2"/>
    <mergeCell ref="A52:E52"/>
  </mergeCells>
  <phoneticPr fontId="0" type="noConversion"/>
  <printOptions horizontalCentered="1"/>
  <pageMargins left="0.65" right="0.65" top="1.25" bottom="0.35" header="0.75" footer="0.05"/>
  <pageSetup scale="88" orientation="portrait" r:id="rId1"/>
  <headerFooter alignWithMargins="0">
    <oddHeader>&amp;R&amp;"Times New Roman,Bold Italic"Pennsylvania Department of Revenue</oddHeader>
    <oddFooter>&amp;C&amp;12- 14 -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A31" zoomScale="80" zoomScaleNormal="80" workbookViewId="0">
      <selection activeCell="I16" sqref="I16"/>
    </sheetView>
  </sheetViews>
  <sheetFormatPr defaultColWidth="11" defaultRowHeight="12.75" x14ac:dyDescent="0.2"/>
  <cols>
    <col min="1" max="1" width="15.6640625" style="352" customWidth="1"/>
    <col min="2" max="3" width="14" style="352" customWidth="1"/>
    <col min="4" max="4" width="12.6640625" style="352" customWidth="1"/>
    <col min="5" max="5" width="8.5" style="352" customWidth="1"/>
    <col min="6" max="6" width="18.1640625" style="352" customWidth="1"/>
    <col min="7" max="8" width="14" style="352" customWidth="1"/>
    <col min="9" max="9" width="15.33203125" style="352" customWidth="1"/>
    <col min="10" max="10" width="15.5" style="352" customWidth="1"/>
    <col min="11" max="11" width="12.1640625" style="352" customWidth="1"/>
    <col min="12" max="12" width="19" style="352" customWidth="1"/>
    <col min="13" max="15" width="11" style="352"/>
    <col min="16" max="22" width="16.6640625" style="352" customWidth="1"/>
    <col min="23" max="23" width="14.5" style="352" customWidth="1"/>
    <col min="24" max="16384" width="11" style="352"/>
  </cols>
  <sheetData>
    <row r="1" spans="1:12" s="325" customFormat="1" ht="21.75" x14ac:dyDescent="0.3">
      <c r="A1" s="1" t="s">
        <v>538</v>
      </c>
      <c r="B1" s="1"/>
      <c r="C1" s="1"/>
      <c r="D1" s="1"/>
      <c r="E1" s="1"/>
      <c r="F1" s="1"/>
      <c r="G1" s="1"/>
      <c r="H1" s="1"/>
      <c r="I1" s="1"/>
    </row>
    <row r="2" spans="1:12" s="325" customFormat="1" ht="12.95" customHeight="1" x14ac:dyDescent="0.2">
      <c r="A2" s="513" t="s">
        <v>539</v>
      </c>
      <c r="B2" s="513"/>
      <c r="C2" s="513"/>
      <c r="D2" s="513"/>
      <c r="E2" s="513"/>
      <c r="F2" s="513"/>
      <c r="G2" s="513"/>
      <c r="H2" s="513"/>
      <c r="I2" s="513"/>
    </row>
    <row r="3" spans="1:12" s="325" customFormat="1" ht="12.95" customHeight="1" x14ac:dyDescent="0.2">
      <c r="A3" s="333"/>
      <c r="G3" s="351"/>
      <c r="H3" s="351"/>
    </row>
    <row r="4" spans="1:12" s="325" customFormat="1" ht="15.75" customHeight="1" x14ac:dyDescent="0.25">
      <c r="A4" s="32"/>
      <c r="B4" s="36" t="s">
        <v>555</v>
      </c>
      <c r="C4" s="36" t="s">
        <v>544</v>
      </c>
      <c r="D4" s="33" t="s">
        <v>86</v>
      </c>
      <c r="E4" s="429"/>
      <c r="F4" s="397"/>
      <c r="G4" s="36" t="s">
        <v>555</v>
      </c>
      <c r="H4" s="36" t="s">
        <v>544</v>
      </c>
      <c r="I4" s="33" t="s">
        <v>86</v>
      </c>
    </row>
    <row r="5" spans="1:12" s="325" customFormat="1" ht="15.75" customHeight="1" x14ac:dyDescent="0.25">
      <c r="A5" s="88" t="s">
        <v>93</v>
      </c>
      <c r="B5" s="36" t="s">
        <v>87</v>
      </c>
      <c r="C5" s="36" t="s">
        <v>87</v>
      </c>
      <c r="D5" s="36" t="s">
        <v>88</v>
      </c>
      <c r="E5" s="429"/>
      <c r="F5" s="88" t="s">
        <v>93</v>
      </c>
      <c r="G5" s="324" t="s">
        <v>87</v>
      </c>
      <c r="H5" s="36" t="s">
        <v>87</v>
      </c>
      <c r="I5" s="36" t="s">
        <v>88</v>
      </c>
    </row>
    <row r="7" spans="1:12" s="29" customFormat="1" ht="15.75" x14ac:dyDescent="0.25">
      <c r="A7" s="41" t="s">
        <v>89</v>
      </c>
      <c r="B7" s="42">
        <v>9493106.9764600005</v>
      </c>
      <c r="C7" s="42">
        <v>9795189</v>
      </c>
      <c r="D7" s="70">
        <v>3.2000000000000001E-2</v>
      </c>
      <c r="J7" s="40"/>
      <c r="K7" s="430"/>
      <c r="L7" s="40"/>
    </row>
    <row r="8" spans="1:12" s="29" customFormat="1" ht="15.75" x14ac:dyDescent="0.25">
      <c r="A8" s="39" t="s">
        <v>94</v>
      </c>
      <c r="D8" s="71"/>
      <c r="J8" s="40"/>
      <c r="K8" s="430"/>
    </row>
    <row r="9" spans="1:12" s="29" customFormat="1" ht="15.75" x14ac:dyDescent="0.25">
      <c r="A9" s="39" t="s">
        <v>95</v>
      </c>
      <c r="B9" s="29">
        <v>21544</v>
      </c>
      <c r="C9" s="29">
        <v>21998</v>
      </c>
      <c r="D9" s="71">
        <v>2.1000000000000001E-2</v>
      </c>
      <c r="F9" s="39" t="s">
        <v>96</v>
      </c>
      <c r="G9" s="29">
        <v>20920</v>
      </c>
      <c r="H9" s="29">
        <v>21598</v>
      </c>
      <c r="I9" s="71">
        <v>3.2000000000000001E-2</v>
      </c>
      <c r="J9" s="431"/>
      <c r="K9" s="430"/>
      <c r="L9" s="40"/>
    </row>
    <row r="10" spans="1:12" s="29" customFormat="1" ht="18.75" x14ac:dyDescent="0.25">
      <c r="A10" s="39" t="s">
        <v>403</v>
      </c>
      <c r="B10" s="29">
        <v>505920</v>
      </c>
      <c r="C10" s="29">
        <v>509791</v>
      </c>
      <c r="D10" s="71">
        <v>8.0000000000000002E-3</v>
      </c>
      <c r="F10" s="39" t="s">
        <v>97</v>
      </c>
      <c r="G10" s="29">
        <v>43262</v>
      </c>
      <c r="H10" s="29">
        <v>45911</v>
      </c>
      <c r="I10" s="71">
        <v>6.0999999999999999E-2</v>
      </c>
      <c r="J10" s="431"/>
      <c r="K10" s="430"/>
      <c r="L10" s="40"/>
    </row>
    <row r="11" spans="1:12" s="29" customFormat="1" ht="15.75" x14ac:dyDescent="0.25">
      <c r="A11" s="39" t="s">
        <v>98</v>
      </c>
      <c r="B11" s="29">
        <v>13266</v>
      </c>
      <c r="C11" s="29">
        <v>12766</v>
      </c>
      <c r="D11" s="71">
        <v>-3.7999999999999999E-2</v>
      </c>
      <c r="F11" s="39" t="s">
        <v>99</v>
      </c>
      <c r="G11" s="29">
        <v>128096</v>
      </c>
      <c r="H11" s="29">
        <v>134548</v>
      </c>
      <c r="I11" s="71">
        <v>0.05</v>
      </c>
      <c r="J11" s="431"/>
      <c r="K11" s="430"/>
      <c r="L11" s="40"/>
    </row>
    <row r="12" spans="1:12" s="29" customFormat="1" ht="15.75" x14ac:dyDescent="0.25">
      <c r="A12" s="39" t="s">
        <v>100</v>
      </c>
      <c r="B12" s="29">
        <v>56533</v>
      </c>
      <c r="C12" s="29">
        <v>55119</v>
      </c>
      <c r="D12" s="71">
        <v>-2.5000000000000001E-2</v>
      </c>
      <c r="F12" s="39" t="s">
        <v>101</v>
      </c>
      <c r="G12" s="29">
        <v>138985</v>
      </c>
      <c r="H12" s="29">
        <v>142636</v>
      </c>
      <c r="I12" s="71">
        <v>2.6000000000000002E-2</v>
      </c>
      <c r="J12" s="431"/>
      <c r="K12" s="430"/>
      <c r="L12" s="40"/>
    </row>
    <row r="13" spans="1:12" s="29" customFormat="1" ht="15.75" x14ac:dyDescent="0.25">
      <c r="A13" s="39" t="s">
        <v>102</v>
      </c>
      <c r="B13" s="29">
        <v>22639</v>
      </c>
      <c r="C13" s="29">
        <v>22730</v>
      </c>
      <c r="D13" s="71">
        <v>4.0000000000000001E-3</v>
      </c>
      <c r="F13" s="39" t="s">
        <v>103</v>
      </c>
      <c r="G13" s="29">
        <v>29642</v>
      </c>
      <c r="H13" s="29">
        <v>29697</v>
      </c>
      <c r="I13" s="71">
        <v>2E-3</v>
      </c>
      <c r="J13" s="431"/>
      <c r="K13" s="430"/>
      <c r="L13" s="40"/>
    </row>
    <row r="14" spans="1:12" s="29" customFormat="1" ht="15.75" x14ac:dyDescent="0.25">
      <c r="A14" s="39" t="s">
        <v>104</v>
      </c>
      <c r="B14" s="29">
        <v>149369</v>
      </c>
      <c r="C14" s="29">
        <v>149677</v>
      </c>
      <c r="D14" s="71">
        <v>2E-3</v>
      </c>
      <c r="F14" s="39" t="s">
        <v>105</v>
      </c>
      <c r="G14" s="29">
        <v>7350</v>
      </c>
      <c r="H14" s="29">
        <v>7287</v>
      </c>
      <c r="I14" s="71">
        <v>-9.0000000000000011E-3</v>
      </c>
      <c r="J14" s="431"/>
      <c r="K14" s="430"/>
      <c r="L14" s="40"/>
    </row>
    <row r="15" spans="1:12" s="29" customFormat="1" ht="15.75" x14ac:dyDescent="0.25">
      <c r="A15" s="39" t="s">
        <v>106</v>
      </c>
      <c r="B15" s="29">
        <v>92570</v>
      </c>
      <c r="C15" s="29">
        <v>96274</v>
      </c>
      <c r="D15" s="71">
        <v>0.04</v>
      </c>
      <c r="F15" s="39" t="s">
        <v>107</v>
      </c>
      <c r="G15" s="29">
        <v>26603</v>
      </c>
      <c r="H15" s="29">
        <v>26964</v>
      </c>
      <c r="I15" s="71">
        <v>1.3999999999999999E-2</v>
      </c>
      <c r="J15" s="431"/>
      <c r="K15" s="430"/>
      <c r="L15" s="40"/>
    </row>
    <row r="16" spans="1:12" s="29" customFormat="1" ht="15.75" x14ac:dyDescent="0.25">
      <c r="A16" s="39" t="s">
        <v>108</v>
      </c>
      <c r="B16" s="29">
        <v>20090</v>
      </c>
      <c r="C16" s="29">
        <v>19001</v>
      </c>
      <c r="D16" s="71">
        <v>-5.4000000000000006E-2</v>
      </c>
      <c r="F16" s="39" t="s">
        <v>109</v>
      </c>
      <c r="G16" s="29">
        <v>8046</v>
      </c>
      <c r="H16" s="29">
        <v>7928</v>
      </c>
      <c r="I16" s="71">
        <v>-1.4999999999999999E-2</v>
      </c>
      <c r="J16" s="431"/>
      <c r="K16" s="430"/>
      <c r="L16" s="40"/>
    </row>
    <row r="17" spans="1:12" s="29" customFormat="1" ht="15.75" x14ac:dyDescent="0.25">
      <c r="A17" s="39" t="s">
        <v>110</v>
      </c>
      <c r="B17" s="29">
        <v>210814</v>
      </c>
      <c r="C17" s="29">
        <v>220679</v>
      </c>
      <c r="D17" s="71">
        <v>4.7E-2</v>
      </c>
      <c r="F17" s="39" t="s">
        <v>111</v>
      </c>
      <c r="G17" s="29">
        <v>30750</v>
      </c>
      <c r="H17" s="29">
        <v>32544</v>
      </c>
      <c r="I17" s="71">
        <v>5.7999999999999996E-2</v>
      </c>
      <c r="J17" s="431"/>
      <c r="K17" s="430"/>
      <c r="L17" s="40"/>
    </row>
    <row r="18" spans="1:12" s="29" customFormat="1" ht="15.75" x14ac:dyDescent="0.25">
      <c r="A18" s="39" t="s">
        <v>112</v>
      </c>
      <c r="B18" s="29">
        <v>58394</v>
      </c>
      <c r="C18" s="29">
        <v>61937</v>
      </c>
      <c r="D18" s="71">
        <v>6.0999999999999999E-2</v>
      </c>
      <c r="F18" s="39" t="s">
        <v>113</v>
      </c>
      <c r="G18" s="29">
        <v>286549</v>
      </c>
      <c r="H18" s="29">
        <v>301756</v>
      </c>
      <c r="I18" s="71">
        <v>5.2999999999999999E-2</v>
      </c>
      <c r="J18" s="431"/>
      <c r="K18" s="430"/>
      <c r="L18" s="40"/>
    </row>
    <row r="19" spans="1:12" s="29" customFormat="1" ht="15.75" x14ac:dyDescent="0.25">
      <c r="A19" s="39" t="s">
        <v>114</v>
      </c>
      <c r="B19" s="29">
        <v>24775</v>
      </c>
      <c r="C19" s="29">
        <v>25385</v>
      </c>
      <c r="D19" s="71">
        <v>2.5000000000000001E-2</v>
      </c>
      <c r="F19" s="39" t="s">
        <v>115</v>
      </c>
      <c r="G19" s="29">
        <v>6655</v>
      </c>
      <c r="H19" s="29">
        <v>5115</v>
      </c>
      <c r="I19" s="71">
        <v>-0.23100000000000001</v>
      </c>
      <c r="J19" s="431"/>
      <c r="K19" s="430"/>
      <c r="L19" s="40"/>
    </row>
    <row r="20" spans="1:12" s="29" customFormat="1" ht="15.75" x14ac:dyDescent="0.25">
      <c r="A20" s="39" t="s">
        <v>116</v>
      </c>
      <c r="B20" s="29">
        <v>450</v>
      </c>
      <c r="C20" s="29">
        <v>457</v>
      </c>
      <c r="D20" s="71">
        <v>1.6E-2</v>
      </c>
      <c r="F20" s="39" t="s">
        <v>117</v>
      </c>
      <c r="G20" s="29">
        <v>54660</v>
      </c>
      <c r="H20" s="29">
        <v>58363</v>
      </c>
      <c r="I20" s="71">
        <v>6.8000000000000005E-2</v>
      </c>
      <c r="J20" s="431"/>
      <c r="K20" s="430"/>
      <c r="L20" s="40"/>
    </row>
    <row r="21" spans="1:12" s="29" customFormat="1" ht="15.75" x14ac:dyDescent="0.25">
      <c r="A21" s="39" t="s">
        <v>118</v>
      </c>
      <c r="B21" s="29">
        <v>14941</v>
      </c>
      <c r="C21" s="29">
        <v>15535</v>
      </c>
      <c r="D21" s="71">
        <v>0.04</v>
      </c>
      <c r="F21" s="39" t="s">
        <v>119</v>
      </c>
      <c r="G21" s="29">
        <v>51609</v>
      </c>
      <c r="H21" s="29">
        <v>52343</v>
      </c>
      <c r="I21" s="71">
        <v>1.3999999999999999E-2</v>
      </c>
      <c r="J21" s="431"/>
      <c r="K21" s="430"/>
      <c r="L21" s="40"/>
    </row>
    <row r="22" spans="1:12" s="29" customFormat="1" ht="15.75" x14ac:dyDescent="0.25">
      <c r="A22" s="39" t="s">
        <v>120</v>
      </c>
      <c r="B22" s="29">
        <v>45120</v>
      </c>
      <c r="C22" s="29">
        <v>46685</v>
      </c>
      <c r="D22" s="71">
        <v>3.5000000000000003E-2</v>
      </c>
      <c r="F22" s="39" t="s">
        <v>121</v>
      </c>
      <c r="G22" s="29">
        <v>6991</v>
      </c>
      <c r="H22" s="29">
        <v>7537</v>
      </c>
      <c r="I22" s="71">
        <v>7.8E-2</v>
      </c>
      <c r="J22" s="431"/>
      <c r="K22" s="430"/>
      <c r="L22" s="40"/>
    </row>
    <row r="23" spans="1:12" s="29" customFormat="1" ht="18.75" x14ac:dyDescent="0.25">
      <c r="A23" s="39" t="s">
        <v>122</v>
      </c>
      <c r="B23" s="29">
        <v>204985</v>
      </c>
      <c r="C23" s="29">
        <v>218032</v>
      </c>
      <c r="D23" s="71">
        <v>6.4000000000000001E-2</v>
      </c>
      <c r="F23" s="39" t="s">
        <v>402</v>
      </c>
      <c r="G23" s="29">
        <v>304265</v>
      </c>
      <c r="H23" s="29">
        <v>321975</v>
      </c>
      <c r="I23" s="71">
        <v>5.7999999999999996E-2</v>
      </c>
      <c r="J23" s="431"/>
      <c r="K23" s="430"/>
      <c r="L23" s="40"/>
    </row>
    <row r="24" spans="1:12" s="29" customFormat="1" ht="15.75" x14ac:dyDescent="0.25">
      <c r="A24" s="39" t="s">
        <v>123</v>
      </c>
      <c r="B24" s="29">
        <v>9743</v>
      </c>
      <c r="C24" s="29">
        <v>10054</v>
      </c>
      <c r="D24" s="71">
        <v>3.2000000000000001E-2</v>
      </c>
      <c r="F24" s="39" t="s">
        <v>124</v>
      </c>
      <c r="G24" s="29">
        <v>14934</v>
      </c>
      <c r="H24" s="29">
        <v>15627</v>
      </c>
      <c r="I24" s="71">
        <v>4.5999999999999999E-2</v>
      </c>
      <c r="J24" s="431"/>
      <c r="K24" s="430"/>
      <c r="L24" s="40"/>
    </row>
    <row r="25" spans="1:12" s="29" customFormat="1" ht="15.75" x14ac:dyDescent="0.25">
      <c r="A25" s="39" t="s">
        <v>125</v>
      </c>
      <c r="B25" s="29">
        <v>21331</v>
      </c>
      <c r="C25" s="29">
        <v>21648</v>
      </c>
      <c r="D25" s="71">
        <v>1.4999999999999999E-2</v>
      </c>
      <c r="F25" s="39" t="s">
        <v>126</v>
      </c>
      <c r="G25" s="29">
        <v>14803</v>
      </c>
      <c r="H25" s="29">
        <v>15384</v>
      </c>
      <c r="I25" s="71">
        <v>3.9E-2</v>
      </c>
      <c r="J25" s="431"/>
      <c r="K25" s="430"/>
      <c r="L25" s="40"/>
    </row>
    <row r="26" spans="1:12" s="29" customFormat="1" ht="15.75" x14ac:dyDescent="0.25">
      <c r="A26" s="39" t="s">
        <v>127</v>
      </c>
      <c r="B26" s="29">
        <v>10582</v>
      </c>
      <c r="C26" s="29">
        <v>9478</v>
      </c>
      <c r="D26" s="71">
        <v>-0.10400000000000001</v>
      </c>
      <c r="F26" s="39" t="s">
        <v>128</v>
      </c>
      <c r="G26" s="29">
        <v>30058</v>
      </c>
      <c r="H26" s="29">
        <v>30080</v>
      </c>
      <c r="I26" s="71">
        <v>1E-3</v>
      </c>
      <c r="J26" s="431"/>
      <c r="K26" s="430"/>
      <c r="L26" s="40"/>
    </row>
    <row r="27" spans="1:12" s="29" customFormat="1" ht="15.75" x14ac:dyDescent="0.25">
      <c r="A27" s="39" t="s">
        <v>129</v>
      </c>
      <c r="B27" s="29">
        <v>14367</v>
      </c>
      <c r="C27" s="29">
        <v>14216</v>
      </c>
      <c r="D27" s="71">
        <v>-1.1000000000000001E-2</v>
      </c>
      <c r="F27" s="39" t="s">
        <v>130</v>
      </c>
      <c r="G27" s="29">
        <v>12629</v>
      </c>
      <c r="H27" s="29">
        <v>13669</v>
      </c>
      <c r="I27" s="71">
        <v>8.199999999999999E-2</v>
      </c>
      <c r="J27" s="431"/>
      <c r="K27" s="430"/>
      <c r="L27" s="40"/>
    </row>
    <row r="28" spans="1:12" s="29" customFormat="1" ht="15.75" x14ac:dyDescent="0.25">
      <c r="A28" s="39" t="s">
        <v>131</v>
      </c>
      <c r="B28" s="29">
        <v>16008</v>
      </c>
      <c r="C28" s="29">
        <v>16658</v>
      </c>
      <c r="D28" s="71">
        <v>4.0999999999999995E-2</v>
      </c>
      <c r="F28" s="39" t="s">
        <v>132</v>
      </c>
      <c r="G28" s="29">
        <v>27693</v>
      </c>
      <c r="H28" s="29">
        <v>29090</v>
      </c>
      <c r="I28" s="71">
        <v>0.05</v>
      </c>
      <c r="J28" s="431"/>
      <c r="K28" s="430"/>
      <c r="L28" s="40"/>
    </row>
    <row r="29" spans="1:12" s="29" customFormat="1" ht="15.75" x14ac:dyDescent="0.25">
      <c r="A29" s="39" t="s">
        <v>133</v>
      </c>
      <c r="B29" s="29">
        <v>161610</v>
      </c>
      <c r="C29" s="29">
        <v>164019</v>
      </c>
      <c r="D29" s="71">
        <v>1.4999999999999999E-2</v>
      </c>
      <c r="F29" s="39" t="s">
        <v>134</v>
      </c>
      <c r="G29" s="29">
        <v>1074</v>
      </c>
      <c r="H29" s="29">
        <v>1043</v>
      </c>
      <c r="I29" s="71">
        <v>-2.8999999999999998E-2</v>
      </c>
      <c r="J29" s="431"/>
      <c r="K29" s="432"/>
      <c r="L29" s="40"/>
    </row>
    <row r="30" spans="1:12" s="29" customFormat="1" ht="15.75" x14ac:dyDescent="0.25">
      <c r="A30" s="39" t="s">
        <v>135</v>
      </c>
      <c r="B30" s="29">
        <v>119092</v>
      </c>
      <c r="C30" s="29">
        <v>131079</v>
      </c>
      <c r="D30" s="71">
        <v>0.10099999999999999</v>
      </c>
      <c r="F30" s="39" t="s">
        <v>136</v>
      </c>
      <c r="G30" s="29">
        <v>10053</v>
      </c>
      <c r="H30" s="29">
        <v>9682</v>
      </c>
      <c r="I30" s="71">
        <v>-3.7000000000000005E-2</v>
      </c>
      <c r="J30" s="431"/>
      <c r="K30" s="432"/>
      <c r="L30" s="40"/>
    </row>
    <row r="31" spans="1:12" s="29" customFormat="1" ht="15.75" x14ac:dyDescent="0.25">
      <c r="A31" s="39" t="s">
        <v>137</v>
      </c>
      <c r="B31" s="29">
        <v>175608</v>
      </c>
      <c r="C31" s="29">
        <v>187875</v>
      </c>
      <c r="D31" s="71">
        <v>7.0000000000000007E-2</v>
      </c>
      <c r="F31" s="39" t="s">
        <v>138</v>
      </c>
      <c r="G31" s="29">
        <v>17533</v>
      </c>
      <c r="H31" s="29">
        <v>17570</v>
      </c>
      <c r="I31" s="71">
        <v>2E-3</v>
      </c>
      <c r="J31" s="431"/>
      <c r="K31" s="432"/>
      <c r="L31" s="40"/>
    </row>
    <row r="32" spans="1:12" s="29" customFormat="1" ht="15.75" x14ac:dyDescent="0.25">
      <c r="A32" s="39" t="s">
        <v>139</v>
      </c>
      <c r="B32" s="29">
        <v>6083</v>
      </c>
      <c r="C32" s="29">
        <v>6254</v>
      </c>
      <c r="D32" s="71">
        <v>2.7999999999999997E-2</v>
      </c>
      <c r="F32" s="39" t="s">
        <v>140</v>
      </c>
      <c r="G32" s="29">
        <v>11276</v>
      </c>
      <c r="H32" s="29">
        <v>11827</v>
      </c>
      <c r="I32" s="71">
        <v>4.9000000000000002E-2</v>
      </c>
      <c r="J32" s="431"/>
      <c r="K32" s="432"/>
      <c r="L32" s="40"/>
    </row>
    <row r="33" spans="1:11" s="29" customFormat="1" ht="15.75" x14ac:dyDescent="0.25">
      <c r="A33" s="39" t="s">
        <v>141</v>
      </c>
      <c r="B33" s="29">
        <v>62872</v>
      </c>
      <c r="C33" s="29">
        <v>64057</v>
      </c>
      <c r="D33" s="71">
        <v>1.9E-2</v>
      </c>
      <c r="F33" s="39" t="s">
        <v>142</v>
      </c>
      <c r="G33" s="29">
        <v>26946</v>
      </c>
      <c r="H33" s="29">
        <v>23053</v>
      </c>
      <c r="I33" s="71">
        <v>-0.14400000000000002</v>
      </c>
      <c r="J33" s="433"/>
      <c r="K33" s="432"/>
    </row>
    <row r="34" spans="1:11" s="29" customFormat="1" ht="15.75" x14ac:dyDescent="0.25">
      <c r="A34" s="39" t="s">
        <v>143</v>
      </c>
      <c r="B34" s="29">
        <v>36138</v>
      </c>
      <c r="C34" s="29">
        <v>35305</v>
      </c>
      <c r="D34" s="71">
        <v>-2.3E-2</v>
      </c>
      <c r="F34" s="39" t="s">
        <v>144</v>
      </c>
      <c r="G34" s="29">
        <v>73267</v>
      </c>
      <c r="H34" s="29">
        <v>71680</v>
      </c>
      <c r="I34" s="71">
        <v>-2.2000000000000002E-2</v>
      </c>
      <c r="J34" s="433"/>
      <c r="K34" s="432"/>
    </row>
    <row r="35" spans="1:11" s="29" customFormat="1" ht="15.75" x14ac:dyDescent="0.25">
      <c r="A35" s="39" t="s">
        <v>145</v>
      </c>
      <c r="B35" s="29">
        <v>937</v>
      </c>
      <c r="C35" s="29">
        <v>985</v>
      </c>
      <c r="D35" s="71">
        <v>5.0999999999999997E-2</v>
      </c>
      <c r="F35" s="39" t="s">
        <v>146</v>
      </c>
      <c r="G35" s="29">
        <v>155435</v>
      </c>
      <c r="H35" s="29">
        <v>143798</v>
      </c>
      <c r="I35" s="71">
        <v>-7.4999999999999997E-2</v>
      </c>
      <c r="J35" s="433"/>
      <c r="K35" s="432"/>
    </row>
    <row r="36" spans="1:11" s="29" customFormat="1" ht="15.75" x14ac:dyDescent="0.25">
      <c r="A36" s="39" t="s">
        <v>147</v>
      </c>
      <c r="B36" s="29">
        <v>25698</v>
      </c>
      <c r="C36" s="29">
        <v>27514</v>
      </c>
      <c r="D36" s="71">
        <v>7.0999999999999994E-2</v>
      </c>
      <c r="F36" s="39" t="s">
        <v>148</v>
      </c>
      <c r="G36" s="29">
        <v>12563</v>
      </c>
      <c r="H36" s="29">
        <v>13503</v>
      </c>
      <c r="I36" s="71">
        <v>7.4999999999999997E-2</v>
      </c>
      <c r="J36" s="433"/>
      <c r="K36" s="432"/>
    </row>
    <row r="37" spans="1:11" s="29" customFormat="1" ht="15.75" x14ac:dyDescent="0.25">
      <c r="A37" s="39" t="s">
        <v>149</v>
      </c>
      <c r="B37" s="29">
        <v>1425</v>
      </c>
      <c r="C37" s="29">
        <v>1490</v>
      </c>
      <c r="D37" s="71">
        <v>4.5999999999999999E-2</v>
      </c>
      <c r="F37" s="39" t="s">
        <v>150</v>
      </c>
      <c r="G37" s="29">
        <v>163577</v>
      </c>
      <c r="H37" s="29">
        <v>164545</v>
      </c>
      <c r="I37" s="71">
        <v>6.0000000000000001E-3</v>
      </c>
      <c r="J37" s="433"/>
      <c r="K37" s="433"/>
    </row>
    <row r="38" spans="1:11" s="29" customFormat="1" ht="15.75" x14ac:dyDescent="0.25">
      <c r="A38" s="39" t="s">
        <v>151</v>
      </c>
      <c r="B38" s="29">
        <v>7764</v>
      </c>
      <c r="C38" s="29">
        <v>6755</v>
      </c>
      <c r="D38" s="71">
        <v>-0.13</v>
      </c>
      <c r="F38" s="39" t="s">
        <v>152</v>
      </c>
      <c r="G38" s="29">
        <v>6176</v>
      </c>
      <c r="H38" s="29">
        <v>5495</v>
      </c>
      <c r="I38" s="71">
        <v>-0.11</v>
      </c>
      <c r="J38" s="433"/>
      <c r="K38" s="432"/>
    </row>
    <row r="39" spans="1:11" s="29" customFormat="1" ht="15.75" x14ac:dyDescent="0.25">
      <c r="A39" s="39" t="s">
        <v>153</v>
      </c>
      <c r="B39" s="29">
        <v>6255</v>
      </c>
      <c r="C39" s="29">
        <v>6306</v>
      </c>
      <c r="D39" s="71">
        <v>8.0000000000000002E-3</v>
      </c>
      <c r="F39" s="39" t="s">
        <v>154</v>
      </c>
      <c r="G39" s="29">
        <v>108221</v>
      </c>
      <c r="H39" s="29">
        <v>116639</v>
      </c>
      <c r="I39" s="71">
        <v>7.8E-2</v>
      </c>
      <c r="J39" s="433"/>
      <c r="K39" s="432"/>
    </row>
    <row r="40" spans="1:11" s="29" customFormat="1" ht="15.75" x14ac:dyDescent="0.25">
      <c r="A40" s="39" t="s">
        <v>155</v>
      </c>
      <c r="B40" s="29">
        <v>17629</v>
      </c>
      <c r="C40" s="29">
        <v>16570</v>
      </c>
      <c r="D40" s="71">
        <v>-0.06</v>
      </c>
      <c r="F40" s="28"/>
      <c r="I40" s="71"/>
      <c r="J40" s="433"/>
      <c r="K40" s="432"/>
    </row>
    <row r="41" spans="1:11" s="29" customFormat="1" ht="15.75" x14ac:dyDescent="0.25">
      <c r="A41" s="39" t="s">
        <v>156</v>
      </c>
      <c r="B41" s="29">
        <v>9200</v>
      </c>
      <c r="C41" s="29">
        <v>9560</v>
      </c>
      <c r="D41" s="71">
        <v>3.9E-2</v>
      </c>
      <c r="I41" s="71"/>
      <c r="K41" s="434"/>
    </row>
    <row r="42" spans="1:11" s="29" customFormat="1" ht="18.75" x14ac:dyDescent="0.25">
      <c r="A42" s="39" t="s">
        <v>157</v>
      </c>
      <c r="B42" s="29">
        <v>15381</v>
      </c>
      <c r="C42" s="29">
        <v>16393</v>
      </c>
      <c r="D42" s="71">
        <v>6.6000000000000003E-2</v>
      </c>
      <c r="F42" s="39" t="s">
        <v>540</v>
      </c>
      <c r="G42" s="29">
        <v>3736186</v>
      </c>
      <c r="H42" s="29">
        <v>3897627</v>
      </c>
      <c r="I42" s="71">
        <v>4.2999999999999997E-2</v>
      </c>
      <c r="J42" s="433"/>
      <c r="K42" s="434"/>
    </row>
    <row r="43" spans="1:11" s="29" customFormat="1" ht="18.75" x14ac:dyDescent="0.25">
      <c r="A43" s="39" t="s">
        <v>158</v>
      </c>
      <c r="B43" s="29">
        <v>73899</v>
      </c>
      <c r="C43" s="29">
        <v>77625</v>
      </c>
      <c r="D43" s="71">
        <v>0.05</v>
      </c>
      <c r="F43" s="28" t="s">
        <v>541</v>
      </c>
      <c r="G43" s="29">
        <v>1326216.4378499999</v>
      </c>
      <c r="H43" s="29">
        <v>1347238</v>
      </c>
      <c r="I43" s="71">
        <v>1.6E-2</v>
      </c>
      <c r="J43" s="433"/>
      <c r="K43" s="434"/>
    </row>
    <row r="44" spans="1:11" s="29" customFormat="1" ht="15.75" x14ac:dyDescent="0.25">
      <c r="A44" s="39" t="s">
        <v>159</v>
      </c>
      <c r="B44" s="29">
        <v>228363</v>
      </c>
      <c r="C44" s="29">
        <v>235401</v>
      </c>
      <c r="D44" s="71">
        <v>3.1E-2</v>
      </c>
      <c r="F44" s="28" t="s">
        <v>327</v>
      </c>
      <c r="G44" s="29">
        <v>138686.53861000002</v>
      </c>
      <c r="H44" s="29">
        <v>136128</v>
      </c>
      <c r="I44" s="71">
        <v>-1.8000000000000002E-2</v>
      </c>
      <c r="J44" s="433"/>
      <c r="K44" s="434"/>
    </row>
    <row r="45" spans="1:11" x14ac:dyDescent="0.2">
      <c r="B45" s="357"/>
      <c r="C45" s="357"/>
      <c r="F45" s="358"/>
      <c r="I45" s="359"/>
    </row>
    <row r="46" spans="1:11" ht="6.6" customHeight="1" x14ac:dyDescent="0.2">
      <c r="B46" s="357"/>
      <c r="C46" s="357"/>
      <c r="F46" s="358"/>
      <c r="I46" s="359"/>
    </row>
    <row r="47" spans="1:11" ht="48.6" customHeight="1" x14ac:dyDescent="0.2">
      <c r="A47" s="516" t="s">
        <v>557</v>
      </c>
      <c r="B47" s="516"/>
      <c r="C47" s="516"/>
      <c r="D47" s="516"/>
      <c r="E47" s="516"/>
      <c r="F47" s="516"/>
      <c r="G47" s="516"/>
      <c r="H47" s="516"/>
      <c r="I47" s="516"/>
    </row>
    <row r="48" spans="1:11" ht="14.25" x14ac:dyDescent="0.2">
      <c r="A48" s="517" t="s">
        <v>558</v>
      </c>
      <c r="B48" s="517"/>
      <c r="C48" s="517"/>
      <c r="D48" s="517"/>
      <c r="E48" s="517"/>
      <c r="F48" s="517"/>
      <c r="G48" s="517"/>
      <c r="H48" s="517"/>
      <c r="I48" s="517"/>
    </row>
    <row r="49" spans="1:9" ht="14.25" x14ac:dyDescent="0.2">
      <c r="A49" s="462" t="s">
        <v>559</v>
      </c>
      <c r="B49" s="463"/>
      <c r="C49" s="463"/>
      <c r="D49" s="463"/>
      <c r="E49" s="463"/>
      <c r="F49" s="463"/>
      <c r="G49" s="463"/>
      <c r="H49" s="463"/>
      <c r="I49" s="463"/>
    </row>
    <row r="50" spans="1:9" ht="14.25" x14ac:dyDescent="0.2">
      <c r="A50" s="462" t="s">
        <v>560</v>
      </c>
      <c r="B50" s="463"/>
      <c r="C50" s="463"/>
      <c r="D50" s="463"/>
      <c r="E50" s="463"/>
      <c r="F50" s="463"/>
      <c r="G50" s="463"/>
      <c r="H50" s="463"/>
      <c r="I50" s="463"/>
    </row>
    <row r="51" spans="1:9" ht="17.45" customHeight="1" x14ac:dyDescent="0.2">
      <c r="A51" s="462" t="s">
        <v>563</v>
      </c>
      <c r="B51" s="463"/>
      <c r="C51" s="463"/>
      <c r="D51" s="463"/>
      <c r="E51" s="463"/>
      <c r="F51" s="463"/>
      <c r="G51" s="463"/>
      <c r="H51" s="463"/>
      <c r="I51" s="463"/>
    </row>
    <row r="52" spans="1:9" x14ac:dyDescent="0.2">
      <c r="A52" s="461" t="s">
        <v>556</v>
      </c>
    </row>
    <row r="53" spans="1:9" x14ac:dyDescent="0.2">
      <c r="A53" s="37"/>
      <c r="B53" s="38"/>
      <c r="C53" s="38"/>
      <c r="D53" s="38"/>
      <c r="E53" s="38"/>
      <c r="F53" s="38"/>
    </row>
    <row r="54" spans="1:9" x14ac:dyDescent="0.2">
      <c r="A54" s="37"/>
      <c r="B54" s="38"/>
      <c r="C54" s="38"/>
      <c r="D54" s="38"/>
      <c r="E54" s="38"/>
      <c r="F54" s="38"/>
    </row>
    <row r="72" spans="1:14" x14ac:dyDescent="0.2">
      <c r="G72" s="435"/>
      <c r="H72" s="435"/>
      <c r="I72" s="435"/>
      <c r="J72" s="435"/>
      <c r="K72" s="435"/>
      <c r="L72" s="435"/>
      <c r="N72" s="358"/>
    </row>
    <row r="73" spans="1:14" x14ac:dyDescent="0.2">
      <c r="G73" s="435"/>
      <c r="H73" s="435"/>
      <c r="I73" s="435"/>
      <c r="J73" s="435"/>
      <c r="K73" s="435"/>
      <c r="L73" s="435"/>
    </row>
    <row r="74" spans="1:14" x14ac:dyDescent="0.2">
      <c r="G74" s="435"/>
      <c r="H74" s="435"/>
      <c r="I74" s="435"/>
      <c r="J74" s="435"/>
      <c r="K74" s="435"/>
      <c r="L74" s="435"/>
    </row>
    <row r="75" spans="1:14" x14ac:dyDescent="0.2">
      <c r="G75" s="435"/>
      <c r="H75" s="435"/>
      <c r="I75" s="435"/>
      <c r="J75" s="435"/>
      <c r="K75" s="435"/>
      <c r="L75" s="435"/>
    </row>
    <row r="76" spans="1:14" x14ac:dyDescent="0.2">
      <c r="I76" s="435"/>
      <c r="J76" s="435"/>
      <c r="K76" s="435"/>
      <c r="L76" s="435"/>
    </row>
    <row r="77" spans="1:14" x14ac:dyDescent="0.2">
      <c r="G77" s="435"/>
      <c r="H77" s="435"/>
      <c r="I77" s="435"/>
      <c r="J77" s="435"/>
      <c r="K77" s="435"/>
      <c r="L77" s="435"/>
    </row>
    <row r="78" spans="1:14" x14ac:dyDescent="0.2">
      <c r="A78" s="435"/>
      <c r="D78" s="435"/>
      <c r="E78" s="435"/>
      <c r="G78" s="435"/>
      <c r="H78" s="435"/>
      <c r="I78" s="435"/>
      <c r="J78" s="435"/>
      <c r="K78" s="435"/>
      <c r="L78" s="435"/>
    </row>
    <row r="79" spans="1:14" x14ac:dyDescent="0.2">
      <c r="A79" s="435"/>
      <c r="D79" s="435"/>
      <c r="E79" s="435"/>
      <c r="G79" s="435"/>
      <c r="H79" s="435"/>
      <c r="I79" s="435"/>
      <c r="J79" s="435"/>
      <c r="K79" s="435"/>
      <c r="L79" s="435"/>
    </row>
    <row r="80" spans="1:14" x14ac:dyDescent="0.2">
      <c r="A80" s="435"/>
      <c r="D80" s="435"/>
      <c r="E80" s="435"/>
      <c r="G80" s="435"/>
      <c r="H80" s="435"/>
      <c r="I80" s="435"/>
      <c r="J80" s="435"/>
      <c r="K80" s="435"/>
      <c r="L80" s="435"/>
    </row>
    <row r="81" spans="1:12" x14ac:dyDescent="0.2">
      <c r="A81" s="435"/>
      <c r="D81" s="435"/>
      <c r="E81" s="435"/>
      <c r="G81" s="435"/>
      <c r="H81" s="435"/>
      <c r="I81" s="435"/>
      <c r="J81" s="435"/>
      <c r="K81" s="435"/>
      <c r="L81" s="435"/>
    </row>
    <row r="82" spans="1:12" x14ac:dyDescent="0.2">
      <c r="A82" s="435"/>
      <c r="D82" s="435"/>
      <c r="E82" s="435"/>
      <c r="G82" s="435"/>
      <c r="H82" s="435"/>
      <c r="I82" s="435"/>
      <c r="J82" s="435"/>
      <c r="K82" s="435"/>
      <c r="L82" s="435"/>
    </row>
    <row r="83" spans="1:12" x14ac:dyDescent="0.2">
      <c r="A83" s="435"/>
      <c r="D83" s="435"/>
      <c r="E83" s="435"/>
      <c r="G83" s="435"/>
      <c r="H83" s="435"/>
      <c r="I83" s="435"/>
      <c r="J83" s="435"/>
      <c r="K83" s="435"/>
      <c r="L83" s="435"/>
    </row>
    <row r="84" spans="1:12" x14ac:dyDescent="0.2">
      <c r="A84" s="435"/>
      <c r="D84" s="435"/>
      <c r="E84" s="435"/>
      <c r="G84" s="435"/>
      <c r="H84" s="435"/>
      <c r="I84" s="435"/>
      <c r="J84" s="435"/>
      <c r="K84" s="435"/>
      <c r="L84" s="435"/>
    </row>
    <row r="85" spans="1:12" x14ac:dyDescent="0.2">
      <c r="A85" s="435"/>
      <c r="D85" s="435"/>
      <c r="E85" s="435"/>
      <c r="G85" s="435"/>
      <c r="H85" s="435"/>
      <c r="I85" s="435"/>
      <c r="J85" s="435"/>
      <c r="K85" s="435"/>
      <c r="L85" s="435"/>
    </row>
    <row r="86" spans="1:12" x14ac:dyDescent="0.2">
      <c r="A86" s="435"/>
      <c r="D86" s="435"/>
      <c r="E86" s="435"/>
      <c r="G86" s="435"/>
      <c r="H86" s="435"/>
      <c r="I86" s="435"/>
      <c r="J86" s="435"/>
      <c r="K86" s="435"/>
      <c r="L86" s="435"/>
    </row>
    <row r="87" spans="1:12" x14ac:dyDescent="0.2">
      <c r="A87" s="435"/>
      <c r="D87" s="435"/>
      <c r="E87" s="435"/>
      <c r="G87" s="435"/>
      <c r="H87" s="435"/>
      <c r="I87" s="435"/>
      <c r="J87" s="435"/>
      <c r="K87" s="435"/>
      <c r="L87" s="435"/>
    </row>
    <row r="88" spans="1:12" x14ac:dyDescent="0.2">
      <c r="A88" s="435"/>
      <c r="D88" s="435"/>
      <c r="E88" s="435"/>
      <c r="G88" s="435"/>
      <c r="H88" s="435"/>
      <c r="I88" s="435"/>
      <c r="J88" s="435"/>
      <c r="K88" s="435"/>
      <c r="L88" s="435"/>
    </row>
    <row r="89" spans="1:12" x14ac:dyDescent="0.2">
      <c r="A89" s="435"/>
      <c r="D89" s="435"/>
      <c r="E89" s="435"/>
      <c r="G89" s="435"/>
      <c r="H89" s="435"/>
      <c r="I89" s="435"/>
      <c r="J89" s="435"/>
      <c r="K89" s="435"/>
      <c r="L89" s="435"/>
    </row>
    <row r="90" spans="1:12" x14ac:dyDescent="0.2">
      <c r="A90" s="435"/>
      <c r="D90" s="435"/>
      <c r="E90" s="435"/>
      <c r="G90" s="435"/>
      <c r="H90" s="435"/>
      <c r="I90" s="435"/>
      <c r="J90" s="435"/>
      <c r="K90" s="435"/>
      <c r="L90" s="435"/>
    </row>
    <row r="91" spans="1:12" x14ac:dyDescent="0.2">
      <c r="A91" s="435"/>
      <c r="D91" s="435"/>
      <c r="E91" s="435"/>
      <c r="G91" s="435"/>
      <c r="H91" s="435"/>
      <c r="I91" s="435"/>
      <c r="J91" s="435"/>
      <c r="K91" s="435"/>
      <c r="L91" s="435"/>
    </row>
    <row r="92" spans="1:12" x14ac:dyDescent="0.2">
      <c r="A92" s="435"/>
      <c r="D92" s="435"/>
      <c r="E92" s="435"/>
      <c r="G92" s="435"/>
      <c r="H92" s="435"/>
      <c r="I92" s="435"/>
      <c r="J92" s="435"/>
      <c r="K92" s="435"/>
      <c r="L92" s="435"/>
    </row>
    <row r="93" spans="1:12" x14ac:dyDescent="0.2">
      <c r="A93" s="435"/>
      <c r="D93" s="435"/>
      <c r="E93" s="435"/>
      <c r="G93" s="435"/>
      <c r="H93" s="435"/>
      <c r="I93" s="435"/>
      <c r="J93" s="435"/>
      <c r="K93" s="435"/>
      <c r="L93" s="435"/>
    </row>
    <row r="94" spans="1:12" x14ac:dyDescent="0.2">
      <c r="A94" s="435"/>
      <c r="D94" s="435"/>
      <c r="E94" s="435"/>
      <c r="G94" s="435"/>
      <c r="H94" s="435"/>
      <c r="I94" s="435"/>
      <c r="J94" s="435"/>
      <c r="K94" s="435"/>
      <c r="L94" s="435"/>
    </row>
    <row r="95" spans="1:12" x14ac:dyDescent="0.2">
      <c r="A95" s="435"/>
      <c r="D95" s="435"/>
      <c r="E95" s="435"/>
      <c r="G95" s="435"/>
      <c r="H95" s="435"/>
      <c r="I95" s="435"/>
      <c r="K95" s="435"/>
      <c r="L95" s="435"/>
    </row>
    <row r="96" spans="1:12" x14ac:dyDescent="0.2">
      <c r="A96" s="435"/>
      <c r="D96" s="435"/>
      <c r="E96" s="435"/>
      <c r="G96" s="435"/>
      <c r="H96" s="435"/>
      <c r="I96" s="435"/>
      <c r="K96" s="435"/>
      <c r="L96" s="435"/>
    </row>
    <row r="97" spans="1:12" x14ac:dyDescent="0.2">
      <c r="A97" s="435"/>
      <c r="D97" s="435"/>
      <c r="E97" s="435"/>
      <c r="G97" s="435"/>
      <c r="H97" s="435"/>
      <c r="I97" s="435"/>
      <c r="K97" s="435"/>
      <c r="L97" s="435"/>
    </row>
    <row r="98" spans="1:12" x14ac:dyDescent="0.2">
      <c r="A98" s="435"/>
      <c r="D98" s="435"/>
      <c r="E98" s="435"/>
      <c r="G98" s="435"/>
      <c r="H98" s="435"/>
      <c r="I98" s="435"/>
      <c r="K98" s="435"/>
      <c r="L98" s="435"/>
    </row>
    <row r="99" spans="1:12" x14ac:dyDescent="0.2">
      <c r="A99" s="435"/>
      <c r="D99" s="435"/>
      <c r="E99" s="435"/>
      <c r="G99" s="435"/>
      <c r="H99" s="435"/>
      <c r="I99" s="435"/>
      <c r="K99" s="435"/>
      <c r="L99" s="435"/>
    </row>
    <row r="100" spans="1:12" x14ac:dyDescent="0.2">
      <c r="A100" s="435"/>
      <c r="D100" s="435"/>
      <c r="E100" s="435"/>
      <c r="I100" s="435"/>
      <c r="K100" s="435"/>
      <c r="L100" s="435"/>
    </row>
    <row r="101" spans="1:12" x14ac:dyDescent="0.2">
      <c r="A101" s="435"/>
      <c r="D101" s="435"/>
      <c r="E101" s="435"/>
      <c r="I101" s="435"/>
      <c r="K101" s="435"/>
      <c r="L101" s="435"/>
    </row>
    <row r="102" spans="1:12" x14ac:dyDescent="0.2">
      <c r="A102" s="435"/>
      <c r="D102" s="435"/>
      <c r="E102" s="435"/>
      <c r="I102" s="435"/>
      <c r="K102" s="435"/>
      <c r="L102" s="435"/>
    </row>
    <row r="103" spans="1:12" x14ac:dyDescent="0.2">
      <c r="A103" s="435"/>
      <c r="D103" s="435"/>
      <c r="E103" s="435"/>
      <c r="I103" s="435"/>
      <c r="K103" s="435"/>
      <c r="L103" s="435"/>
    </row>
    <row r="104" spans="1:12" x14ac:dyDescent="0.2">
      <c r="E104" s="435"/>
      <c r="G104" s="435"/>
      <c r="H104" s="435"/>
      <c r="I104" s="435"/>
      <c r="K104" s="435"/>
      <c r="L104" s="435"/>
    </row>
    <row r="105" spans="1:12" x14ac:dyDescent="0.2">
      <c r="G105" s="435"/>
      <c r="H105" s="435"/>
      <c r="I105" s="435"/>
      <c r="J105" s="435"/>
      <c r="K105" s="435"/>
      <c r="L105" s="435"/>
    </row>
    <row r="106" spans="1:12" x14ac:dyDescent="0.2">
      <c r="G106" s="435"/>
      <c r="H106" s="435"/>
      <c r="I106" s="435"/>
      <c r="J106" s="435"/>
      <c r="K106" s="435"/>
      <c r="L106" s="435"/>
    </row>
    <row r="107" spans="1:12" x14ac:dyDescent="0.2">
      <c r="G107" s="435"/>
      <c r="H107" s="435"/>
      <c r="I107" s="435"/>
      <c r="J107" s="435"/>
      <c r="K107" s="435"/>
      <c r="L107" s="435"/>
    </row>
    <row r="108" spans="1:12" x14ac:dyDescent="0.2">
      <c r="G108" s="435"/>
      <c r="H108" s="435"/>
      <c r="I108" s="435"/>
      <c r="J108" s="435"/>
      <c r="K108" s="435"/>
      <c r="L108" s="435"/>
    </row>
    <row r="109" spans="1:12" x14ac:dyDescent="0.2">
      <c r="G109" s="435"/>
      <c r="H109" s="435"/>
      <c r="I109" s="435"/>
      <c r="J109" s="435"/>
      <c r="K109" s="435"/>
      <c r="L109" s="435"/>
    </row>
    <row r="110" spans="1:12" x14ac:dyDescent="0.2">
      <c r="G110" s="435"/>
      <c r="H110" s="435"/>
      <c r="I110" s="435"/>
      <c r="J110" s="435"/>
      <c r="K110" s="435"/>
      <c r="L110" s="435"/>
    </row>
    <row r="111" spans="1:12" x14ac:dyDescent="0.2">
      <c r="G111" s="435"/>
      <c r="H111" s="435"/>
      <c r="I111" s="435"/>
      <c r="J111" s="435"/>
      <c r="K111" s="435"/>
      <c r="L111" s="435"/>
    </row>
    <row r="112" spans="1:12" x14ac:dyDescent="0.2">
      <c r="G112" s="435"/>
      <c r="H112" s="435"/>
      <c r="I112" s="435"/>
      <c r="J112" s="435"/>
      <c r="K112" s="435"/>
      <c r="L112" s="435"/>
    </row>
  </sheetData>
  <mergeCells count="3">
    <mergeCell ref="A47:I47"/>
    <mergeCell ref="A48:I48"/>
    <mergeCell ref="A2:I2"/>
  </mergeCells>
  <phoneticPr fontId="0" type="noConversion"/>
  <printOptions horizontalCentered="1"/>
  <pageMargins left="0.37" right="0.5" top="0.89" bottom="0.5" header="0.48" footer="0.25"/>
  <pageSetup scale="75" orientation="portrait" r:id="rId1"/>
  <headerFooter alignWithMargins="0">
    <oddHeader>&amp;R&amp;"Times New Roman,Bold Italic"&amp;11Pennsylvania Department of Revenue</oddHeader>
    <oddFooter>&amp;C&amp;12- 15 -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4" zoomScale="75" workbookViewId="0">
      <selection activeCell="H15" sqref="H15"/>
    </sheetView>
  </sheetViews>
  <sheetFormatPr defaultColWidth="9.33203125" defaultRowHeight="12.75" x14ac:dyDescent="0.2"/>
  <cols>
    <col min="1" max="1" width="17" style="325" customWidth="1"/>
    <col min="2" max="3" width="14" style="325" customWidth="1"/>
    <col min="4" max="4" width="12.6640625" style="325" customWidth="1"/>
    <col min="5" max="5" width="9.33203125" style="325"/>
    <col min="6" max="6" width="19.33203125" style="325" customWidth="1"/>
    <col min="7" max="8" width="14" style="325" customWidth="1"/>
    <col min="9" max="9" width="11.6640625" style="325" customWidth="1"/>
    <col min="10" max="16384" width="9.33203125" style="325"/>
  </cols>
  <sheetData>
    <row r="1" spans="1:9" ht="22.5" x14ac:dyDescent="0.3">
      <c r="A1" s="201" t="s">
        <v>543</v>
      </c>
      <c r="B1" s="1"/>
      <c r="C1" s="1"/>
      <c r="D1" s="1"/>
      <c r="E1" s="1"/>
      <c r="F1" s="1"/>
      <c r="G1" s="1"/>
      <c r="H1" s="1"/>
      <c r="I1" s="1"/>
    </row>
    <row r="2" spans="1:9" ht="15.75" x14ac:dyDescent="0.25">
      <c r="A2" s="87" t="s">
        <v>0</v>
      </c>
      <c r="B2" s="333"/>
      <c r="C2" s="333"/>
      <c r="D2" s="333"/>
      <c r="E2" s="333"/>
      <c r="F2" s="333"/>
      <c r="G2" s="333"/>
      <c r="H2" s="333"/>
      <c r="I2" s="333"/>
    </row>
    <row r="3" spans="1:9" x14ac:dyDescent="0.2">
      <c r="E3" s="428"/>
    </row>
    <row r="5" spans="1:9" ht="15.75" x14ac:dyDescent="0.25">
      <c r="A5" s="40"/>
      <c r="B5" s="276" t="s">
        <v>514</v>
      </c>
      <c r="C5" s="276" t="s">
        <v>544</v>
      </c>
      <c r="D5" s="33" t="s">
        <v>86</v>
      </c>
      <c r="E5" s="29"/>
      <c r="F5" s="40"/>
      <c r="G5" s="276" t="str">
        <f>B5</f>
        <v>2014-15</v>
      </c>
      <c r="H5" s="276" t="s">
        <v>544</v>
      </c>
      <c r="I5" s="33" t="s">
        <v>86</v>
      </c>
    </row>
    <row r="6" spans="1:9" ht="15.75" x14ac:dyDescent="0.25">
      <c r="A6" s="35" t="s">
        <v>93</v>
      </c>
      <c r="B6" s="277" t="s">
        <v>87</v>
      </c>
      <c r="C6" s="277" t="s">
        <v>87</v>
      </c>
      <c r="D6" s="36" t="s">
        <v>88</v>
      </c>
      <c r="E6" s="29"/>
      <c r="F6" s="43" t="s">
        <v>93</v>
      </c>
      <c r="G6" s="277" t="s">
        <v>87</v>
      </c>
      <c r="H6" s="277" t="s">
        <v>87</v>
      </c>
      <c r="I6" s="36" t="s">
        <v>88</v>
      </c>
    </row>
    <row r="7" spans="1:9" ht="15.75" x14ac:dyDescent="0.25">
      <c r="A7" s="29"/>
      <c r="B7" s="29"/>
      <c r="C7" s="29"/>
      <c r="D7" s="29"/>
      <c r="E7" s="29"/>
      <c r="F7" s="29"/>
    </row>
    <row r="8" spans="1:9" ht="15.75" x14ac:dyDescent="0.25">
      <c r="A8" s="41" t="s">
        <v>89</v>
      </c>
      <c r="B8" s="72">
        <v>1326216.4378500003</v>
      </c>
      <c r="C8" s="72">
        <v>1347238</v>
      </c>
      <c r="D8" s="70">
        <f>ROUND(C8/B8*100-100,1)/100</f>
        <v>1.6E-2</v>
      </c>
      <c r="E8" s="29"/>
      <c r="F8" s="29"/>
    </row>
    <row r="9" spans="1:9" ht="12.75" customHeight="1" x14ac:dyDescent="0.25">
      <c r="A9" s="39" t="s">
        <v>94</v>
      </c>
      <c r="B9" s="73"/>
      <c r="C9" s="73"/>
      <c r="D9" s="74"/>
      <c r="E9" s="29"/>
      <c r="F9" s="29"/>
    </row>
    <row r="10" spans="1:9" ht="18" customHeight="1" x14ac:dyDescent="0.25">
      <c r="A10" s="39" t="s">
        <v>95</v>
      </c>
      <c r="B10" s="73">
        <v>10829.666203901637</v>
      </c>
      <c r="C10" s="73">
        <v>11567.427998772391</v>
      </c>
      <c r="D10" s="71">
        <f>ROUND(C10/B10*100-100,1)/100</f>
        <v>6.8000000000000005E-2</v>
      </c>
      <c r="E10" s="29"/>
      <c r="F10" s="39" t="s">
        <v>158</v>
      </c>
      <c r="G10" s="73">
        <v>19829.818848967647</v>
      </c>
      <c r="H10" s="73">
        <v>21308.783631432354</v>
      </c>
      <c r="I10" s="71">
        <f>ROUND(H10/G10*100-100,1)/100</f>
        <v>7.4999999999999997E-2</v>
      </c>
    </row>
    <row r="11" spans="1:9" ht="18" customHeight="1" x14ac:dyDescent="0.25">
      <c r="A11" s="39" t="s">
        <v>403</v>
      </c>
      <c r="B11" s="73">
        <v>144496.82054726439</v>
      </c>
      <c r="C11" s="73">
        <v>141982.37371004373</v>
      </c>
      <c r="D11" s="71">
        <f t="shared" ref="D11:D43" si="0">ROUND(C11/B11*100-100,1)/100</f>
        <v>-1.7000000000000001E-2</v>
      </c>
      <c r="E11" s="29"/>
      <c r="F11" s="39" t="s">
        <v>159</v>
      </c>
      <c r="G11" s="73">
        <v>50878.342745545131</v>
      </c>
      <c r="H11" s="73">
        <v>53936.816520325599</v>
      </c>
      <c r="I11" s="71">
        <f t="shared" ref="I11:I43" si="1">ROUND(H11/G11*100-100,1)/100</f>
        <v>0.06</v>
      </c>
    </row>
    <row r="12" spans="1:9" ht="18" customHeight="1" x14ac:dyDescent="0.25">
      <c r="A12" s="39" t="s">
        <v>98</v>
      </c>
      <c r="B12" s="73">
        <v>8549.8516005558176</v>
      </c>
      <c r="C12" s="73">
        <v>7697.7293380238179</v>
      </c>
      <c r="D12" s="71">
        <f t="shared" si="0"/>
        <v>-0.1</v>
      </c>
      <c r="E12" s="29"/>
      <c r="F12" s="39" t="s">
        <v>96</v>
      </c>
      <c r="G12" s="73">
        <v>9205.3898961734249</v>
      </c>
      <c r="H12" s="73">
        <v>9185.0121805064173</v>
      </c>
      <c r="I12" s="71">
        <f t="shared" si="1"/>
        <v>-2E-3</v>
      </c>
    </row>
    <row r="13" spans="1:9" ht="18" customHeight="1" x14ac:dyDescent="0.25">
      <c r="A13" s="39" t="s">
        <v>100</v>
      </c>
      <c r="B13" s="73">
        <v>18735.696938977497</v>
      </c>
      <c r="C13" s="73">
        <v>18957.560745645889</v>
      </c>
      <c r="D13" s="71">
        <f t="shared" si="0"/>
        <v>1.2E-2</v>
      </c>
      <c r="E13" s="29"/>
      <c r="F13" s="39" t="s">
        <v>97</v>
      </c>
      <c r="G13" s="73">
        <v>13147.908020799799</v>
      </c>
      <c r="H13" s="73">
        <v>13641.599074006477</v>
      </c>
      <c r="I13" s="71">
        <f t="shared" si="1"/>
        <v>3.7999999999999999E-2</v>
      </c>
    </row>
    <row r="14" spans="1:9" ht="18" customHeight="1" x14ac:dyDescent="0.25">
      <c r="A14" s="39" t="s">
        <v>102</v>
      </c>
      <c r="B14" s="73">
        <v>5387.4495920490299</v>
      </c>
      <c r="C14" s="73">
        <v>5847.5968568971466</v>
      </c>
      <c r="D14" s="71">
        <f t="shared" si="0"/>
        <v>8.5000000000000006E-2</v>
      </c>
      <c r="E14" s="29"/>
      <c r="F14" s="39" t="s">
        <v>99</v>
      </c>
      <c r="G14" s="73">
        <v>34203.965579894932</v>
      </c>
      <c r="H14" s="73">
        <v>35739.143991166704</v>
      </c>
      <c r="I14" s="71">
        <f t="shared" si="1"/>
        <v>4.4999999999999998E-2</v>
      </c>
    </row>
    <row r="15" spans="1:9" ht="18" customHeight="1" x14ac:dyDescent="0.25">
      <c r="A15" s="39" t="s">
        <v>104</v>
      </c>
      <c r="B15" s="73">
        <v>45959.034395631978</v>
      </c>
      <c r="C15" s="73">
        <v>41477.052802987651</v>
      </c>
      <c r="D15" s="71">
        <f t="shared" si="0"/>
        <v>-9.8000000000000004E-2</v>
      </c>
      <c r="E15" s="29"/>
      <c r="F15" s="39" t="s">
        <v>101</v>
      </c>
      <c r="G15" s="73">
        <v>29579.338120138429</v>
      </c>
      <c r="H15" s="73">
        <v>31960.162270418856</v>
      </c>
      <c r="I15" s="71">
        <f t="shared" si="1"/>
        <v>0.08</v>
      </c>
    </row>
    <row r="16" spans="1:9" ht="18" customHeight="1" x14ac:dyDescent="0.25">
      <c r="A16" s="39" t="s">
        <v>106</v>
      </c>
      <c r="B16" s="73">
        <v>12437.556490946339</v>
      </c>
      <c r="C16" s="73">
        <v>12633.426397609492</v>
      </c>
      <c r="D16" s="71">
        <f t="shared" si="0"/>
        <v>1.6E-2</v>
      </c>
      <c r="E16" s="29"/>
      <c r="F16" s="39" t="s">
        <v>103</v>
      </c>
      <c r="G16" s="73">
        <v>12132.544109739632</v>
      </c>
      <c r="H16" s="73">
        <v>11732.084144181088</v>
      </c>
      <c r="I16" s="71">
        <f t="shared" si="1"/>
        <v>-3.3000000000000002E-2</v>
      </c>
    </row>
    <row r="17" spans="1:9" ht="18" customHeight="1" x14ac:dyDescent="0.25">
      <c r="A17" s="39" t="s">
        <v>108</v>
      </c>
      <c r="B17" s="73">
        <v>7478.3399254981214</v>
      </c>
      <c r="C17" s="73">
        <v>6701.5496622816163</v>
      </c>
      <c r="D17" s="71">
        <f t="shared" si="0"/>
        <v>-0.10400000000000001</v>
      </c>
      <c r="E17" s="29"/>
      <c r="F17" s="39" t="s">
        <v>105</v>
      </c>
      <c r="G17" s="73">
        <v>4823.2022414861722</v>
      </c>
      <c r="H17" s="73">
        <v>4784.3728920622279</v>
      </c>
      <c r="I17" s="71">
        <f t="shared" si="1"/>
        <v>-8.0000000000000002E-3</v>
      </c>
    </row>
    <row r="18" spans="1:9" ht="17.25" customHeight="1" x14ac:dyDescent="0.25">
      <c r="A18" s="39" t="s">
        <v>110</v>
      </c>
      <c r="B18" s="73">
        <v>72859.44462429588</v>
      </c>
      <c r="C18" s="73">
        <v>73885.996232044738</v>
      </c>
      <c r="D18" s="71">
        <f t="shared" si="0"/>
        <v>1.3999999999999999E-2</v>
      </c>
      <c r="E18" s="29"/>
      <c r="F18" s="39" t="s">
        <v>107</v>
      </c>
      <c r="G18" s="73">
        <v>11319.05843887976</v>
      </c>
      <c r="H18" s="73">
        <v>10965.686453869568</v>
      </c>
      <c r="I18" s="71">
        <f t="shared" si="1"/>
        <v>-3.1E-2</v>
      </c>
    </row>
    <row r="19" spans="1:9" ht="18" customHeight="1" x14ac:dyDescent="0.25">
      <c r="A19" s="39" t="s">
        <v>112</v>
      </c>
      <c r="B19" s="73">
        <v>24658.894429879896</v>
      </c>
      <c r="C19" s="73">
        <v>24337.819879776576</v>
      </c>
      <c r="D19" s="71">
        <f t="shared" si="0"/>
        <v>-1.3000000000000001E-2</v>
      </c>
      <c r="E19" s="29"/>
      <c r="F19" s="39" t="s">
        <v>109</v>
      </c>
      <c r="G19" s="73">
        <v>4310.5870027752517</v>
      </c>
      <c r="H19" s="73">
        <v>4438.7148794798595</v>
      </c>
      <c r="I19" s="71">
        <f t="shared" si="1"/>
        <v>0.03</v>
      </c>
    </row>
    <row r="20" spans="1:9" ht="18" customHeight="1" x14ac:dyDescent="0.25">
      <c r="A20" s="39" t="s">
        <v>114</v>
      </c>
      <c r="B20" s="73">
        <v>14071.367001594912</v>
      </c>
      <c r="C20" s="73">
        <v>14336.25875057488</v>
      </c>
      <c r="D20" s="71">
        <f t="shared" si="0"/>
        <v>1.9E-2</v>
      </c>
      <c r="E20" s="29"/>
      <c r="F20" s="39" t="s">
        <v>111</v>
      </c>
      <c r="G20" s="73">
        <v>18089.640760154816</v>
      </c>
      <c r="H20" s="73">
        <v>19123.056821980645</v>
      </c>
      <c r="I20" s="71">
        <f t="shared" si="1"/>
        <v>5.7000000000000002E-2</v>
      </c>
    </row>
    <row r="21" spans="1:9" ht="18" customHeight="1" x14ac:dyDescent="0.25">
      <c r="A21" s="39" t="s">
        <v>116</v>
      </c>
      <c r="B21" s="73">
        <v>567.16804231959861</v>
      </c>
      <c r="C21" s="73">
        <v>547.13940271265119</v>
      </c>
      <c r="D21" s="71">
        <f t="shared" si="0"/>
        <v>-3.5000000000000003E-2</v>
      </c>
      <c r="E21" s="29"/>
      <c r="F21" s="39" t="s">
        <v>113</v>
      </c>
      <c r="G21" s="73">
        <v>91539.565886937286</v>
      </c>
      <c r="H21" s="73">
        <v>90353.22129609916</v>
      </c>
      <c r="I21" s="71">
        <f t="shared" si="1"/>
        <v>-1.3000000000000001E-2</v>
      </c>
    </row>
    <row r="22" spans="1:9" ht="18" customHeight="1" x14ac:dyDescent="0.25">
      <c r="A22" s="39" t="s">
        <v>118</v>
      </c>
      <c r="B22" s="73">
        <v>6696.8220843993695</v>
      </c>
      <c r="C22" s="73">
        <v>6830.7389605145445</v>
      </c>
      <c r="D22" s="71">
        <f t="shared" si="0"/>
        <v>0.02</v>
      </c>
      <c r="E22" s="29"/>
      <c r="F22" s="39" t="s">
        <v>115</v>
      </c>
      <c r="G22" s="73">
        <v>2193.8619511106485</v>
      </c>
      <c r="H22" s="73">
        <v>2135.8858827676595</v>
      </c>
      <c r="I22" s="71">
        <f t="shared" si="1"/>
        <v>-2.6000000000000002E-2</v>
      </c>
    </row>
    <row r="23" spans="1:9" ht="18" customHeight="1" x14ac:dyDescent="0.25">
      <c r="A23" s="39" t="s">
        <v>120</v>
      </c>
      <c r="B23" s="73">
        <v>13897.907792858123</v>
      </c>
      <c r="C23" s="73">
        <v>14654.234544360894</v>
      </c>
      <c r="D23" s="71">
        <f t="shared" si="0"/>
        <v>5.4000000000000006E-2</v>
      </c>
      <c r="E23" s="29"/>
      <c r="F23" s="39" t="s">
        <v>117</v>
      </c>
      <c r="G23" s="73">
        <v>31603.156084363563</v>
      </c>
      <c r="H23" s="73">
        <v>32422.249747976446</v>
      </c>
      <c r="I23" s="71">
        <f t="shared" si="1"/>
        <v>2.6000000000000002E-2</v>
      </c>
    </row>
    <row r="24" spans="1:9" ht="16.5" customHeight="1" x14ac:dyDescent="0.25">
      <c r="A24" s="39" t="s">
        <v>122</v>
      </c>
      <c r="B24" s="73">
        <v>62057.771077304351</v>
      </c>
      <c r="C24" s="73">
        <v>63169.090018702991</v>
      </c>
      <c r="D24" s="71">
        <f t="shared" si="0"/>
        <v>1.8000000000000002E-2</v>
      </c>
      <c r="E24" s="29"/>
      <c r="F24" s="39" t="s">
        <v>119</v>
      </c>
      <c r="G24" s="73">
        <v>9509.4927502809278</v>
      </c>
      <c r="H24" s="73">
        <v>9686.5147568898683</v>
      </c>
      <c r="I24" s="71">
        <f t="shared" si="1"/>
        <v>1.9E-2</v>
      </c>
    </row>
    <row r="25" spans="1:9" ht="16.5" customHeight="1" x14ac:dyDescent="0.25">
      <c r="A25" s="39" t="s">
        <v>123</v>
      </c>
      <c r="B25" s="73">
        <v>4442.7385026070515</v>
      </c>
      <c r="C25" s="73">
        <v>4391.6584399899666</v>
      </c>
      <c r="D25" s="71">
        <f t="shared" si="0"/>
        <v>-1.1000000000000001E-2</v>
      </c>
      <c r="E25" s="29"/>
      <c r="F25" s="39" t="s">
        <v>121</v>
      </c>
      <c r="G25" s="73">
        <v>4999.6134210927821</v>
      </c>
      <c r="H25" s="73">
        <v>5333.0206852132587</v>
      </c>
      <c r="I25" s="71">
        <f t="shared" si="1"/>
        <v>6.7000000000000004E-2</v>
      </c>
    </row>
    <row r="26" spans="1:9" ht="19.5" customHeight="1" x14ac:dyDescent="0.25">
      <c r="A26" s="39" t="s">
        <v>125</v>
      </c>
      <c r="B26" s="73">
        <v>8812.7239740714413</v>
      </c>
      <c r="C26" s="73">
        <v>8803.3403319696481</v>
      </c>
      <c r="D26" s="71">
        <f t="shared" si="0"/>
        <v>-1E-3</v>
      </c>
      <c r="E26" s="29"/>
      <c r="F26" s="39" t="s">
        <v>402</v>
      </c>
      <c r="G26" s="73">
        <v>107418.25500500498</v>
      </c>
      <c r="H26" s="73">
        <v>114382.80630308422</v>
      </c>
      <c r="I26" s="71">
        <f t="shared" si="1"/>
        <v>6.5000000000000002E-2</v>
      </c>
    </row>
    <row r="27" spans="1:9" ht="18" customHeight="1" x14ac:dyDescent="0.25">
      <c r="A27" s="39" t="s">
        <v>127</v>
      </c>
      <c r="B27" s="73">
        <v>4036.9656443634212</v>
      </c>
      <c r="C27" s="73">
        <v>4077.6161153624707</v>
      </c>
      <c r="D27" s="71">
        <f t="shared" si="0"/>
        <v>0.01</v>
      </c>
      <c r="E27" s="29"/>
      <c r="F27" s="39" t="s">
        <v>124</v>
      </c>
      <c r="G27" s="73">
        <v>6869.4603261691082</v>
      </c>
      <c r="H27" s="73">
        <v>7561.6818876053576</v>
      </c>
      <c r="I27" s="71">
        <f t="shared" si="1"/>
        <v>0.10099999999999999</v>
      </c>
    </row>
    <row r="28" spans="1:9" ht="18" customHeight="1" x14ac:dyDescent="0.25">
      <c r="A28" s="39" t="s">
        <v>129</v>
      </c>
      <c r="B28" s="73">
        <v>6594.977594029524</v>
      </c>
      <c r="C28" s="73">
        <v>6804.3396259793844</v>
      </c>
      <c r="D28" s="71">
        <f t="shared" si="0"/>
        <v>3.2000000000000001E-2</v>
      </c>
      <c r="E28" s="29"/>
      <c r="F28" s="39" t="s">
        <v>126</v>
      </c>
      <c r="G28" s="73">
        <v>2084.4126669248171</v>
      </c>
      <c r="H28" s="73">
        <v>2198.7917145498013</v>
      </c>
      <c r="I28" s="71">
        <f t="shared" si="1"/>
        <v>5.5E-2</v>
      </c>
    </row>
    <row r="29" spans="1:9" ht="18" customHeight="1" x14ac:dyDescent="0.25">
      <c r="A29" s="39" t="s">
        <v>131</v>
      </c>
      <c r="B29" s="73">
        <v>8913.2670063968271</v>
      </c>
      <c r="C29" s="73">
        <v>8795.284889442275</v>
      </c>
      <c r="D29" s="71">
        <f t="shared" si="0"/>
        <v>-1.3000000000000001E-2</v>
      </c>
      <c r="E29" s="29"/>
      <c r="F29" s="39" t="s">
        <v>128</v>
      </c>
      <c r="G29" s="73">
        <v>14607.517962001903</v>
      </c>
      <c r="H29" s="73">
        <v>15149.311722340664</v>
      </c>
      <c r="I29" s="71">
        <f t="shared" si="1"/>
        <v>3.7000000000000005E-2</v>
      </c>
    </row>
    <row r="30" spans="1:9" ht="18" customHeight="1" x14ac:dyDescent="0.25">
      <c r="A30" s="39" t="s">
        <v>133</v>
      </c>
      <c r="B30" s="73">
        <v>26751.050954630755</v>
      </c>
      <c r="C30" s="73">
        <v>28061.313405302666</v>
      </c>
      <c r="D30" s="71">
        <f t="shared" si="0"/>
        <v>4.9000000000000002E-2</v>
      </c>
      <c r="E30" s="29"/>
      <c r="F30" s="39" t="s">
        <v>130</v>
      </c>
      <c r="G30" s="73">
        <v>4157.9052101335592</v>
      </c>
      <c r="H30" s="73">
        <v>4368.1277778407812</v>
      </c>
      <c r="I30" s="71">
        <f t="shared" si="1"/>
        <v>5.0999999999999997E-2</v>
      </c>
    </row>
    <row r="31" spans="1:9" ht="18" customHeight="1" x14ac:dyDescent="0.25">
      <c r="A31" s="39" t="s">
        <v>135</v>
      </c>
      <c r="B31" s="73">
        <v>27519.449366234498</v>
      </c>
      <c r="C31" s="73">
        <v>29488.397194493125</v>
      </c>
      <c r="D31" s="71">
        <f t="shared" si="0"/>
        <v>7.2000000000000008E-2</v>
      </c>
      <c r="E31" s="29"/>
      <c r="F31" s="39" t="s">
        <v>132</v>
      </c>
      <c r="G31" s="73">
        <v>8432.0753957550896</v>
      </c>
      <c r="H31" s="73">
        <v>8313.6269664220908</v>
      </c>
      <c r="I31" s="71">
        <f t="shared" si="1"/>
        <v>-1.3999999999999999E-2</v>
      </c>
    </row>
    <row r="32" spans="1:9" ht="16.5" customHeight="1" x14ac:dyDescent="0.25">
      <c r="A32" s="39" t="s">
        <v>137</v>
      </c>
      <c r="B32" s="73">
        <v>52195.855773409348</v>
      </c>
      <c r="C32" s="73">
        <v>53077.924450910228</v>
      </c>
      <c r="D32" s="71">
        <f t="shared" si="0"/>
        <v>1.7000000000000001E-2</v>
      </c>
      <c r="E32" s="29"/>
      <c r="F32" s="39" t="s">
        <v>134</v>
      </c>
      <c r="G32" s="73">
        <v>820.78852977524969</v>
      </c>
      <c r="H32" s="73">
        <v>727.49023651660718</v>
      </c>
      <c r="I32" s="71">
        <f t="shared" si="1"/>
        <v>-0.114</v>
      </c>
    </row>
    <row r="33" spans="1:11" ht="16.5" customHeight="1" x14ac:dyDescent="0.25">
      <c r="A33" s="39" t="s">
        <v>139</v>
      </c>
      <c r="B33" s="73">
        <v>4122.8484216208344</v>
      </c>
      <c r="C33" s="73">
        <v>4231.2584721171506</v>
      </c>
      <c r="D33" s="71">
        <f t="shared" si="0"/>
        <v>2.6000000000000002E-2</v>
      </c>
      <c r="E33" s="29"/>
      <c r="F33" s="39" t="s">
        <v>136</v>
      </c>
      <c r="G33" s="73">
        <v>5770.5595530405908</v>
      </c>
      <c r="H33" s="73">
        <v>5358.9138474780821</v>
      </c>
      <c r="I33" s="71">
        <f t="shared" si="1"/>
        <v>-7.0999999999999994E-2</v>
      </c>
    </row>
    <row r="34" spans="1:11" ht="16.5" customHeight="1" x14ac:dyDescent="0.25">
      <c r="A34" s="39" t="s">
        <v>141</v>
      </c>
      <c r="B34" s="73">
        <v>25345.210824011054</v>
      </c>
      <c r="C34" s="73">
        <v>26450.991549479597</v>
      </c>
      <c r="D34" s="71">
        <f t="shared" si="0"/>
        <v>4.4000000000000004E-2</v>
      </c>
      <c r="E34" s="29"/>
      <c r="F34" s="39" t="s">
        <v>138</v>
      </c>
      <c r="G34" s="73">
        <v>5840.1425741158291</v>
      </c>
      <c r="H34" s="73">
        <v>7865.716136122981</v>
      </c>
      <c r="I34" s="71">
        <f t="shared" si="1"/>
        <v>0.34700000000000003</v>
      </c>
    </row>
    <row r="35" spans="1:11" ht="16.5" customHeight="1" x14ac:dyDescent="0.25">
      <c r="A35" s="39" t="s">
        <v>143</v>
      </c>
      <c r="B35" s="73">
        <v>15982.769699185083</v>
      </c>
      <c r="C35" s="73">
        <v>15466.487404622545</v>
      </c>
      <c r="D35" s="71">
        <f t="shared" si="0"/>
        <v>-3.2000000000000001E-2</v>
      </c>
      <c r="E35" s="29"/>
      <c r="F35" s="39" t="s">
        <v>140</v>
      </c>
      <c r="G35" s="73">
        <v>3940.9700097396217</v>
      </c>
      <c r="H35" s="73">
        <v>4152.682055816791</v>
      </c>
      <c r="I35" s="71">
        <f t="shared" si="1"/>
        <v>5.4000000000000006E-2</v>
      </c>
    </row>
    <row r="36" spans="1:11" ht="17.25" customHeight="1" x14ac:dyDescent="0.25">
      <c r="A36" s="39" t="s">
        <v>145</v>
      </c>
      <c r="B36" s="73">
        <v>573.64671489721707</v>
      </c>
      <c r="C36" s="73">
        <v>590.68754348088328</v>
      </c>
      <c r="D36" s="71">
        <f t="shared" si="0"/>
        <v>0.03</v>
      </c>
      <c r="E36" s="29"/>
      <c r="F36" s="39" t="s">
        <v>142</v>
      </c>
      <c r="G36" s="73">
        <v>6057.2342981183156</v>
      </c>
      <c r="H36" s="73">
        <v>5624.5532726636156</v>
      </c>
      <c r="I36" s="71">
        <f t="shared" si="1"/>
        <v>-7.0999999999999994E-2</v>
      </c>
    </row>
    <row r="37" spans="1:11" ht="17.25" customHeight="1" x14ac:dyDescent="0.25">
      <c r="A37" s="39" t="s">
        <v>147</v>
      </c>
      <c r="B37" s="73">
        <v>14762.235247500194</v>
      </c>
      <c r="C37" s="73">
        <v>16001.531564162873</v>
      </c>
      <c r="D37" s="71">
        <f t="shared" si="0"/>
        <v>8.4000000000000005E-2</v>
      </c>
      <c r="E37" s="29"/>
      <c r="F37" s="39" t="s">
        <v>144</v>
      </c>
      <c r="G37" s="73">
        <v>4466.1776980576733</v>
      </c>
      <c r="H37" s="73">
        <v>4449.3288364975533</v>
      </c>
      <c r="I37" s="71">
        <f t="shared" si="1"/>
        <v>-4.0000000000000001E-3</v>
      </c>
    </row>
    <row r="38" spans="1:11" ht="17.25" customHeight="1" x14ac:dyDescent="0.25">
      <c r="A38" s="39" t="s">
        <v>149</v>
      </c>
      <c r="B38" s="73">
        <v>1495.6840691488235</v>
      </c>
      <c r="C38" s="73">
        <v>1610.8689726678601</v>
      </c>
      <c r="D38" s="71">
        <f t="shared" si="0"/>
        <v>7.6999999999999999E-2</v>
      </c>
      <c r="E38" s="29"/>
      <c r="F38" s="39" t="s">
        <v>146</v>
      </c>
      <c r="G38" s="73">
        <v>29373.761664426955</v>
      </c>
      <c r="H38" s="73">
        <v>27558.215289472653</v>
      </c>
      <c r="I38" s="71">
        <f t="shared" si="1"/>
        <v>-6.2E-2</v>
      </c>
    </row>
    <row r="39" spans="1:11" ht="17.25" customHeight="1" x14ac:dyDescent="0.25">
      <c r="A39" s="39" t="s">
        <v>151</v>
      </c>
      <c r="B39" s="73">
        <v>5242.5879526606559</v>
      </c>
      <c r="C39" s="73">
        <v>4405.6264766541481</v>
      </c>
      <c r="D39" s="71">
        <f t="shared" si="0"/>
        <v>-0.16</v>
      </c>
      <c r="E39" s="29"/>
      <c r="F39" s="39" t="s">
        <v>148</v>
      </c>
      <c r="G39" s="73">
        <v>6247.0014760909489</v>
      </c>
      <c r="H39" s="73">
        <v>6295.286205954897</v>
      </c>
      <c r="I39" s="71">
        <f t="shared" si="1"/>
        <v>8.0000000000000002E-3</v>
      </c>
    </row>
    <row r="40" spans="1:11" ht="17.25" customHeight="1" x14ac:dyDescent="0.25">
      <c r="A40" s="39" t="s">
        <v>153</v>
      </c>
      <c r="B40" s="73">
        <v>4216.9827752435713</v>
      </c>
      <c r="C40" s="73">
        <v>4518.45009309944</v>
      </c>
      <c r="D40" s="71">
        <f t="shared" si="0"/>
        <v>7.0999999999999994E-2</v>
      </c>
      <c r="E40" s="29"/>
      <c r="F40" s="39" t="s">
        <v>150</v>
      </c>
      <c r="G40" s="73">
        <v>42347.631501936048</v>
      </c>
      <c r="H40" s="73">
        <v>42193.236665458491</v>
      </c>
      <c r="I40" s="71">
        <f t="shared" si="1"/>
        <v>-4.0000000000000001E-3</v>
      </c>
    </row>
    <row r="41" spans="1:11" ht="17.25" customHeight="1" x14ac:dyDescent="0.25">
      <c r="A41" s="39" t="s">
        <v>155</v>
      </c>
      <c r="B41" s="73">
        <v>9255.9558201285199</v>
      </c>
      <c r="C41" s="73">
        <v>8557.0042977547109</v>
      </c>
      <c r="D41" s="71">
        <f t="shared" si="0"/>
        <v>-7.5999999999999998E-2</v>
      </c>
      <c r="E41" s="29"/>
      <c r="F41" s="39" t="s">
        <v>152</v>
      </c>
      <c r="G41" s="73">
        <v>3572.33898556551</v>
      </c>
      <c r="H41" s="73">
        <v>3244.7307388449444</v>
      </c>
      <c r="I41" s="71">
        <f t="shared" si="1"/>
        <v>-9.1999999999999998E-2</v>
      </c>
      <c r="K41" s="351"/>
    </row>
    <row r="42" spans="1:11" ht="18" customHeight="1" x14ac:dyDescent="0.25">
      <c r="A42" s="39" t="s">
        <v>156</v>
      </c>
      <c r="B42" s="73">
        <v>5591.2493209700897</v>
      </c>
      <c r="C42" s="73">
        <v>5213.3545315039182</v>
      </c>
      <c r="D42" s="71">
        <f t="shared" si="0"/>
        <v>-6.8000000000000005E-2</v>
      </c>
      <c r="E42" s="29"/>
      <c r="F42" s="39" t="s">
        <v>154</v>
      </c>
      <c r="G42" s="73">
        <v>47459.774513907498</v>
      </c>
      <c r="H42" s="73">
        <v>51099.863775420454</v>
      </c>
      <c r="I42" s="71">
        <f t="shared" si="1"/>
        <v>7.6999999999999999E-2</v>
      </c>
    </row>
    <row r="43" spans="1:11" ht="18" customHeight="1" x14ac:dyDescent="0.25">
      <c r="A43" s="39" t="s">
        <v>157</v>
      </c>
      <c r="B43" s="73">
        <v>2335.5145089780699</v>
      </c>
      <c r="C43" s="73">
        <v>2545.5866434366317</v>
      </c>
      <c r="D43" s="71">
        <f t="shared" si="0"/>
        <v>0.09</v>
      </c>
      <c r="E43" s="29"/>
      <c r="F43" s="39" t="s">
        <v>240</v>
      </c>
      <c r="G43" s="73">
        <v>2509.4397033322257</v>
      </c>
      <c r="H43" s="73">
        <v>2229.5940361550638</v>
      </c>
      <c r="I43" s="71">
        <f t="shared" si="1"/>
        <v>-0.11199999999999999</v>
      </c>
    </row>
    <row r="44" spans="1:11" ht="16.5" customHeight="1" x14ac:dyDescent="0.25">
      <c r="A44" s="39"/>
      <c r="B44" s="73"/>
      <c r="C44" s="73"/>
      <c r="D44" s="71"/>
      <c r="E44" s="29"/>
      <c r="F44" s="39"/>
      <c r="G44" s="73"/>
      <c r="H44" s="73"/>
      <c r="I44" s="71"/>
    </row>
    <row r="45" spans="1:11" ht="15.75" x14ac:dyDescent="0.25">
      <c r="B45" s="29"/>
      <c r="C45" s="29"/>
      <c r="D45" s="30"/>
      <c r="E45" s="29"/>
      <c r="F45" s="39"/>
    </row>
    <row r="46" spans="1:11" ht="45.75" customHeight="1" x14ac:dyDescent="0.2">
      <c r="A46" s="518" t="s">
        <v>488</v>
      </c>
      <c r="B46" s="519"/>
      <c r="C46" s="519"/>
      <c r="D46" s="519"/>
      <c r="E46" s="519"/>
      <c r="F46" s="519"/>
      <c r="G46" s="519"/>
      <c r="H46" s="519"/>
      <c r="I46" s="519"/>
    </row>
    <row r="47" spans="1:11" x14ac:dyDescent="0.2">
      <c r="A47" s="519"/>
      <c r="B47" s="519"/>
      <c r="C47" s="519"/>
      <c r="D47" s="519"/>
      <c r="E47" s="519"/>
      <c r="F47" s="519"/>
      <c r="G47" s="519"/>
      <c r="H47" s="519"/>
      <c r="I47" s="519"/>
    </row>
    <row r="48" spans="1:11" ht="15.75" customHeight="1" x14ac:dyDescent="0.2">
      <c r="A48" s="148" t="s">
        <v>489</v>
      </c>
      <c r="B48" s="352"/>
      <c r="C48" s="352"/>
      <c r="D48" s="352"/>
      <c r="E48" s="352"/>
      <c r="F48" s="358"/>
    </row>
    <row r="49" spans="1:6" x14ac:dyDescent="0.2">
      <c r="A49" s="352"/>
      <c r="B49" s="352"/>
      <c r="C49" s="352"/>
      <c r="D49" s="352"/>
      <c r="E49" s="352"/>
      <c r="F49" s="357"/>
    </row>
    <row r="50" spans="1:6" x14ac:dyDescent="0.2">
      <c r="A50" s="352"/>
      <c r="B50" s="352"/>
      <c r="C50" s="352"/>
      <c r="D50" s="352"/>
      <c r="E50" s="352"/>
      <c r="F50" s="357"/>
    </row>
    <row r="51" spans="1:6" x14ac:dyDescent="0.2">
      <c r="A51" s="37"/>
      <c r="B51" s="38"/>
      <c r="C51" s="38"/>
      <c r="D51" s="38"/>
      <c r="E51" s="38"/>
      <c r="F51" s="38"/>
    </row>
    <row r="52" spans="1:6" x14ac:dyDescent="0.2">
      <c r="A52" s="37"/>
      <c r="B52" s="38"/>
      <c r="C52" s="38"/>
      <c r="D52" s="38"/>
      <c r="E52" s="38"/>
      <c r="F52" s="38"/>
    </row>
  </sheetData>
  <mergeCells count="1">
    <mergeCell ref="A46:I47"/>
  </mergeCells>
  <phoneticPr fontId="0" type="noConversion"/>
  <printOptions horizontalCentered="1"/>
  <pageMargins left="0.75" right="0.75" top="1.1399999999999999" bottom="0.5" header="0.5" footer="0.25"/>
  <pageSetup scale="79" orientation="portrait" r:id="rId1"/>
  <headerFooter alignWithMargins="0">
    <oddHeader>&amp;R&amp;"Times New Roman,Bold Italic"&amp;11Pennsylvania Department of Revenue</oddHeader>
    <oddFooter>&amp;C&amp;14- 16 -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85" zoomScaleNormal="85" workbookViewId="0">
      <selection activeCell="D47" sqref="D47"/>
    </sheetView>
  </sheetViews>
  <sheetFormatPr defaultColWidth="9.33203125" defaultRowHeight="15.75" x14ac:dyDescent="0.25"/>
  <cols>
    <col min="1" max="1" width="28.6640625" style="17" customWidth="1"/>
    <col min="2" max="2" width="17.5" style="10" customWidth="1"/>
    <col min="3" max="3" width="24.6640625" style="10" customWidth="1"/>
    <col min="4" max="5" width="17" style="10" bestFit="1" customWidth="1"/>
    <col min="6" max="7" width="18.33203125" style="10" bestFit="1" customWidth="1"/>
    <col min="8" max="8" width="18.5" style="10" bestFit="1" customWidth="1"/>
    <col min="9" max="9" width="15.1640625" style="10" customWidth="1"/>
    <col min="10" max="16384" width="9.33203125" style="10"/>
  </cols>
  <sheetData>
    <row r="1" spans="1:9" ht="20.25" x14ac:dyDescent="0.3">
      <c r="A1" s="520" t="s">
        <v>550</v>
      </c>
      <c r="B1" s="520"/>
      <c r="C1" s="520"/>
      <c r="D1" s="520"/>
      <c r="E1" s="520"/>
      <c r="F1" s="520"/>
      <c r="G1" s="520"/>
      <c r="H1" s="520"/>
      <c r="I1" s="520"/>
    </row>
    <row r="2" spans="1:9" ht="20.25" x14ac:dyDescent="0.3">
      <c r="A2" s="497" t="s">
        <v>189</v>
      </c>
      <c r="B2" s="497"/>
      <c r="C2" s="497"/>
      <c r="D2" s="497"/>
      <c r="E2" s="497"/>
      <c r="F2" s="497"/>
      <c r="G2" s="497"/>
      <c r="H2" s="497"/>
      <c r="I2" s="497"/>
    </row>
    <row r="3" spans="1:9" ht="18.75" x14ac:dyDescent="0.3">
      <c r="A3" s="494" t="s">
        <v>190</v>
      </c>
      <c r="B3" s="494"/>
      <c r="C3" s="494"/>
      <c r="D3" s="494"/>
      <c r="E3" s="494"/>
      <c r="F3" s="494"/>
      <c r="G3" s="494"/>
      <c r="H3" s="494"/>
      <c r="I3" s="494"/>
    </row>
    <row r="4" spans="1:9" x14ac:dyDescent="0.25">
      <c r="A4" s="485" t="s">
        <v>0</v>
      </c>
      <c r="B4" s="485"/>
      <c r="C4" s="485"/>
      <c r="D4" s="485"/>
      <c r="E4" s="485"/>
      <c r="F4" s="485"/>
      <c r="G4" s="485"/>
      <c r="H4" s="485"/>
      <c r="I4" s="485"/>
    </row>
    <row r="5" spans="1:9" ht="18.75" x14ac:dyDescent="0.3">
      <c r="A5" s="150"/>
      <c r="B5" s="65"/>
      <c r="C5" s="65"/>
      <c r="D5" s="65"/>
      <c r="E5" s="65"/>
      <c r="F5" s="65"/>
      <c r="G5" s="424" t="s">
        <v>85</v>
      </c>
      <c r="H5" s="424" t="s">
        <v>89</v>
      </c>
    </row>
    <row r="6" spans="1:9" ht="18.75" x14ac:dyDescent="0.3">
      <c r="A6" s="424" t="s">
        <v>191</v>
      </c>
      <c r="B6" s="424" t="s">
        <v>192</v>
      </c>
      <c r="C6" s="424" t="s">
        <v>191</v>
      </c>
      <c r="D6" s="424"/>
      <c r="E6" s="424"/>
      <c r="F6" s="424" t="s">
        <v>246</v>
      </c>
      <c r="G6" s="424" t="s">
        <v>191</v>
      </c>
      <c r="H6" s="424" t="s">
        <v>191</v>
      </c>
    </row>
    <row r="7" spans="1:9" ht="18.75" x14ac:dyDescent="0.3">
      <c r="A7" s="66" t="s">
        <v>193</v>
      </c>
      <c r="B7" s="66" t="s">
        <v>194</v>
      </c>
      <c r="C7" s="66" t="s">
        <v>195</v>
      </c>
      <c r="D7" s="66" t="s">
        <v>196</v>
      </c>
      <c r="E7" s="66" t="s">
        <v>197</v>
      </c>
      <c r="F7" s="66" t="s">
        <v>198</v>
      </c>
      <c r="G7" s="66" t="s">
        <v>199</v>
      </c>
      <c r="H7" s="66" t="s">
        <v>199</v>
      </c>
      <c r="I7" s="66" t="s">
        <v>500</v>
      </c>
    </row>
    <row r="8" spans="1:9" ht="18.75" x14ac:dyDescent="0.3">
      <c r="A8" s="104"/>
      <c r="B8" s="65"/>
      <c r="C8" s="65"/>
      <c r="D8" s="65"/>
      <c r="E8" s="65"/>
      <c r="F8" s="65"/>
      <c r="G8" s="65"/>
      <c r="H8" s="65"/>
    </row>
    <row r="9" spans="1:9" ht="18.75" x14ac:dyDescent="0.3">
      <c r="A9" s="278" t="s">
        <v>429</v>
      </c>
      <c r="B9" s="106">
        <v>214814</v>
      </c>
      <c r="C9" s="105">
        <v>0</v>
      </c>
      <c r="D9" s="105">
        <v>0</v>
      </c>
      <c r="E9" s="105">
        <v>0</v>
      </c>
      <c r="F9" s="105">
        <v>0</v>
      </c>
      <c r="G9" s="105">
        <v>0</v>
      </c>
      <c r="H9" s="105">
        <v>0</v>
      </c>
      <c r="I9" s="108">
        <v>0</v>
      </c>
    </row>
    <row r="10" spans="1:9" ht="18.75" x14ac:dyDescent="0.3">
      <c r="A10" s="107" t="s">
        <v>407</v>
      </c>
      <c r="B10" s="108">
        <v>392702</v>
      </c>
      <c r="C10" s="108">
        <v>49628</v>
      </c>
      <c r="D10" s="108">
        <v>43868</v>
      </c>
      <c r="E10" s="108">
        <v>26940</v>
      </c>
      <c r="F10" s="108">
        <v>7958</v>
      </c>
      <c r="G10" s="108">
        <v>7743</v>
      </c>
      <c r="H10" s="108">
        <v>136136</v>
      </c>
      <c r="I10" s="108">
        <f>H10*0.0307</f>
        <v>4179.3752000000004</v>
      </c>
    </row>
    <row r="11" spans="1:9" ht="18.75" x14ac:dyDescent="0.3">
      <c r="A11" s="107" t="s">
        <v>408</v>
      </c>
      <c r="B11" s="108">
        <v>351263</v>
      </c>
      <c r="C11" s="108">
        <v>421514</v>
      </c>
      <c r="D11" s="108">
        <v>70549</v>
      </c>
      <c r="E11" s="108">
        <v>97963</v>
      </c>
      <c r="F11" s="108">
        <v>41022</v>
      </c>
      <c r="G11" s="108">
        <v>50817</v>
      </c>
      <c r="H11" s="108">
        <v>681866</v>
      </c>
      <c r="I11" s="108">
        <f t="shared" ref="I11:I36" si="0">H11*0.0307</f>
        <v>20933.286200000002</v>
      </c>
    </row>
    <row r="12" spans="1:9" ht="18.75" x14ac:dyDescent="0.3">
      <c r="A12" s="107"/>
      <c r="I12" s="108"/>
    </row>
    <row r="13" spans="1:9" ht="18.75" x14ac:dyDescent="0.3">
      <c r="A13" s="107" t="s">
        <v>409</v>
      </c>
      <c r="B13" s="108">
        <v>274758</v>
      </c>
      <c r="C13" s="108">
        <v>763889</v>
      </c>
      <c r="D13" s="108">
        <v>61503</v>
      </c>
      <c r="E13" s="108">
        <v>123361</v>
      </c>
      <c r="F13" s="108">
        <v>67670</v>
      </c>
      <c r="G13" s="108">
        <v>72644</v>
      </c>
      <c r="H13" s="108">
        <v>1089068</v>
      </c>
      <c r="I13" s="108">
        <f t="shared" si="0"/>
        <v>33434.387600000002</v>
      </c>
    </row>
    <row r="14" spans="1:9" ht="18.75" x14ac:dyDescent="0.3">
      <c r="A14" s="107" t="s">
        <v>410</v>
      </c>
      <c r="B14" s="108">
        <v>233501</v>
      </c>
      <c r="C14" s="108">
        <v>1023684</v>
      </c>
      <c r="D14" s="108">
        <v>56414</v>
      </c>
      <c r="E14" s="108">
        <v>132886</v>
      </c>
      <c r="F14" s="108">
        <v>95593</v>
      </c>
      <c r="G14" s="108">
        <v>84910</v>
      </c>
      <c r="H14" s="108">
        <v>1393489</v>
      </c>
      <c r="I14" s="108">
        <f t="shared" si="0"/>
        <v>42780.112300000001</v>
      </c>
    </row>
    <row r="15" spans="1:9" ht="18.75" x14ac:dyDescent="0.3">
      <c r="A15" s="107" t="s">
        <v>411</v>
      </c>
      <c r="B15" s="108">
        <v>202309</v>
      </c>
      <c r="C15" s="108">
        <v>1224709</v>
      </c>
      <c r="D15" s="108">
        <v>50414</v>
      </c>
      <c r="E15" s="108">
        <v>134557</v>
      </c>
      <c r="F15" s="108">
        <v>117306</v>
      </c>
      <c r="G15" s="108">
        <v>87117</v>
      </c>
      <c r="H15" s="108">
        <v>1614102</v>
      </c>
      <c r="I15" s="108">
        <f t="shared" si="0"/>
        <v>49552.931400000001</v>
      </c>
    </row>
    <row r="16" spans="1:9" ht="18.75" x14ac:dyDescent="0.3">
      <c r="A16" s="107"/>
      <c r="I16" s="108"/>
    </row>
    <row r="17" spans="1:9" ht="18.75" x14ac:dyDescent="0.3">
      <c r="A17" s="107" t="s">
        <v>412</v>
      </c>
      <c r="B17" s="108">
        <v>190006</v>
      </c>
      <c r="C17" s="108">
        <v>1436686</v>
      </c>
      <c r="D17" s="108">
        <v>46481</v>
      </c>
      <c r="E17" s="108">
        <v>133958</v>
      </c>
      <c r="F17" s="108">
        <v>189915</v>
      </c>
      <c r="G17" s="108">
        <v>90932</v>
      </c>
      <c r="H17" s="108">
        <v>1897972</v>
      </c>
      <c r="I17" s="108">
        <f t="shared" si="0"/>
        <v>58267.740400000002</v>
      </c>
    </row>
    <row r="18" spans="1:9" ht="18.75" x14ac:dyDescent="0.3">
      <c r="A18" s="107" t="s">
        <v>413</v>
      </c>
      <c r="B18" s="108">
        <v>171477</v>
      </c>
      <c r="C18" s="108">
        <v>1611119</v>
      </c>
      <c r="D18" s="108">
        <v>44304</v>
      </c>
      <c r="E18" s="108">
        <v>133269</v>
      </c>
      <c r="F18" s="108">
        <v>175054</v>
      </c>
      <c r="G18" s="108">
        <v>91913</v>
      </c>
      <c r="H18" s="108">
        <v>2055658</v>
      </c>
      <c r="I18" s="108">
        <f t="shared" si="0"/>
        <v>63108.700600000004</v>
      </c>
    </row>
    <row r="19" spans="1:9" ht="18.75" x14ac:dyDescent="0.3">
      <c r="A19" s="107" t="s">
        <v>414</v>
      </c>
      <c r="B19" s="108">
        <v>164573</v>
      </c>
      <c r="C19" s="108">
        <v>1809576</v>
      </c>
      <c r="D19" s="108">
        <v>39921</v>
      </c>
      <c r="E19" s="108">
        <v>129604</v>
      </c>
      <c r="F19" s="108">
        <v>230848</v>
      </c>
      <c r="G19" s="108">
        <v>93494</v>
      </c>
      <c r="H19" s="108">
        <v>2303442</v>
      </c>
      <c r="I19" s="108">
        <f t="shared" si="0"/>
        <v>70715.669399999999</v>
      </c>
    </row>
    <row r="20" spans="1:9" ht="18.75" x14ac:dyDescent="0.3">
      <c r="A20" s="107"/>
      <c r="I20" s="108"/>
    </row>
    <row r="21" spans="1:9" ht="18.75" x14ac:dyDescent="0.3">
      <c r="A21" s="107" t="s">
        <v>415</v>
      </c>
      <c r="B21" s="108">
        <v>154710</v>
      </c>
      <c r="C21" s="108">
        <v>1991277</v>
      </c>
      <c r="D21" s="108">
        <v>36712</v>
      </c>
      <c r="E21" s="108">
        <v>126141</v>
      </c>
      <c r="F21" s="108">
        <v>226226</v>
      </c>
      <c r="G21" s="108">
        <v>91704</v>
      </c>
      <c r="H21" s="108">
        <v>2472060</v>
      </c>
      <c r="I21" s="108">
        <f t="shared" si="0"/>
        <v>75892.241999999998</v>
      </c>
    </row>
    <row r="22" spans="1:9" ht="18.75" x14ac:dyDescent="0.3">
      <c r="A22" s="107" t="s">
        <v>416</v>
      </c>
      <c r="B22" s="108">
        <v>141399</v>
      </c>
      <c r="C22" s="108">
        <v>2111426</v>
      </c>
      <c r="D22" s="108">
        <v>34211</v>
      </c>
      <c r="E22" s="108">
        <v>121075</v>
      </c>
      <c r="F22" s="108">
        <v>185300</v>
      </c>
      <c r="G22" s="108">
        <v>91890</v>
      </c>
      <c r="H22" s="108">
        <v>2543901</v>
      </c>
      <c r="I22" s="108">
        <f t="shared" si="0"/>
        <v>78097.760699999999</v>
      </c>
    </row>
    <row r="23" spans="1:9" ht="18.75" x14ac:dyDescent="0.3">
      <c r="A23" s="107" t="s">
        <v>417</v>
      </c>
      <c r="B23" s="108">
        <v>201651</v>
      </c>
      <c r="C23" s="108">
        <v>3505766</v>
      </c>
      <c r="D23" s="108">
        <v>49077</v>
      </c>
      <c r="E23" s="108">
        <v>175356</v>
      </c>
      <c r="F23" s="108">
        <v>264594</v>
      </c>
      <c r="G23" s="108">
        <v>136876</v>
      </c>
      <c r="H23" s="108">
        <v>4131669</v>
      </c>
      <c r="I23" s="108">
        <f t="shared" si="0"/>
        <v>126842.23830000001</v>
      </c>
    </row>
    <row r="24" spans="1:9" ht="18.75" x14ac:dyDescent="0.3">
      <c r="A24" s="107"/>
      <c r="I24" s="108"/>
    </row>
    <row r="25" spans="1:9" ht="18.75" x14ac:dyDescent="0.3">
      <c r="A25" s="107" t="s">
        <v>418</v>
      </c>
      <c r="B25" s="108">
        <v>192754</v>
      </c>
      <c r="C25" s="108">
        <v>3912647</v>
      </c>
      <c r="D25" s="108">
        <v>45841</v>
      </c>
      <c r="E25" s="108">
        <v>169463</v>
      </c>
      <c r="F25" s="108">
        <v>262074</v>
      </c>
      <c r="G25" s="108">
        <v>137959</v>
      </c>
      <c r="H25" s="108">
        <v>4527984</v>
      </c>
      <c r="I25" s="108">
        <f t="shared" si="0"/>
        <v>139009.10880000002</v>
      </c>
    </row>
    <row r="26" spans="1:9" ht="18.75" x14ac:dyDescent="0.3">
      <c r="A26" s="107" t="s">
        <v>419</v>
      </c>
      <c r="B26" s="108">
        <v>303004</v>
      </c>
      <c r="C26" s="108">
        <v>7323615</v>
      </c>
      <c r="D26" s="108">
        <v>68530</v>
      </c>
      <c r="E26" s="108">
        <v>264621</v>
      </c>
      <c r="F26" s="108">
        <v>431587</v>
      </c>
      <c r="G26" s="108">
        <v>230354</v>
      </c>
      <c r="H26" s="108">
        <v>8318707</v>
      </c>
      <c r="I26" s="108">
        <f t="shared" si="0"/>
        <v>255384.30490000002</v>
      </c>
    </row>
    <row r="27" spans="1:9" ht="18.75" x14ac:dyDescent="0.3">
      <c r="A27" s="107" t="s">
        <v>420</v>
      </c>
      <c r="B27" s="108">
        <v>274352</v>
      </c>
      <c r="C27" s="108">
        <v>7924727</v>
      </c>
      <c r="D27" s="108">
        <v>63689</v>
      </c>
      <c r="E27" s="108">
        <v>249448</v>
      </c>
      <c r="F27" s="108">
        <v>430114</v>
      </c>
      <c r="G27" s="108">
        <v>233015</v>
      </c>
      <c r="H27" s="108">
        <v>8900993</v>
      </c>
      <c r="I27" s="108">
        <f t="shared" si="0"/>
        <v>273260.48509999999</v>
      </c>
    </row>
    <row r="28" spans="1:9" ht="18.75" x14ac:dyDescent="0.3">
      <c r="A28" s="107"/>
      <c r="I28" s="108"/>
    </row>
    <row r="29" spans="1:9" ht="18.75" x14ac:dyDescent="0.3">
      <c r="A29" s="107" t="s">
        <v>421</v>
      </c>
      <c r="B29" s="108">
        <v>243533</v>
      </c>
      <c r="C29" s="108">
        <v>8179068</v>
      </c>
      <c r="D29" s="108">
        <v>58822</v>
      </c>
      <c r="E29" s="108">
        <v>233956</v>
      </c>
      <c r="F29" s="108">
        <v>416281</v>
      </c>
      <c r="G29" s="108">
        <v>231994</v>
      </c>
      <c r="H29" s="108">
        <v>9120121</v>
      </c>
      <c r="I29" s="108">
        <f t="shared" si="0"/>
        <v>279987.71470000001</v>
      </c>
    </row>
    <row r="30" spans="1:9" ht="18.75" x14ac:dyDescent="0.3">
      <c r="A30" s="107" t="s">
        <v>422</v>
      </c>
      <c r="B30" s="108">
        <v>409748</v>
      </c>
      <c r="C30" s="108">
        <v>16540276</v>
      </c>
      <c r="D30" s="108">
        <v>103288</v>
      </c>
      <c r="E30" s="108">
        <v>432924</v>
      </c>
      <c r="F30" s="108">
        <v>810325</v>
      </c>
      <c r="G30" s="108">
        <v>466909</v>
      </c>
      <c r="H30" s="108">
        <v>18353722</v>
      </c>
      <c r="I30" s="108">
        <f t="shared" si="0"/>
        <v>563459.26540000003</v>
      </c>
    </row>
    <row r="31" spans="1:9" ht="18.75" x14ac:dyDescent="0.3">
      <c r="A31" s="107" t="s">
        <v>423</v>
      </c>
      <c r="B31" s="108">
        <v>710421</v>
      </c>
      <c r="C31" s="108">
        <v>39479213</v>
      </c>
      <c r="D31" s="108">
        <v>209888</v>
      </c>
      <c r="E31" s="108">
        <v>906895</v>
      </c>
      <c r="F31" s="108">
        <v>1947454</v>
      </c>
      <c r="G31" s="108">
        <v>1133258</v>
      </c>
      <c r="H31" s="108">
        <v>43676708</v>
      </c>
      <c r="I31" s="108">
        <f t="shared" si="0"/>
        <v>1340874.9356</v>
      </c>
    </row>
    <row r="32" spans="1:9" ht="18.75" x14ac:dyDescent="0.3">
      <c r="A32" s="107"/>
      <c r="I32" s="108"/>
    </row>
    <row r="33" spans="1:9" ht="18.75" x14ac:dyDescent="0.3">
      <c r="A33" s="107" t="s">
        <v>424</v>
      </c>
      <c r="B33" s="108">
        <v>450453</v>
      </c>
      <c r="C33" s="108">
        <v>35271555</v>
      </c>
      <c r="D33" s="108">
        <v>159947</v>
      </c>
      <c r="E33" s="108">
        <v>732808</v>
      </c>
      <c r="F33" s="108">
        <v>1758713</v>
      </c>
      <c r="G33" s="108">
        <v>1062948</v>
      </c>
      <c r="H33" s="108">
        <v>38985971</v>
      </c>
      <c r="I33" s="108">
        <f t="shared" si="0"/>
        <v>1196869.3097000001</v>
      </c>
    </row>
    <row r="34" spans="1:9" ht="18.75" x14ac:dyDescent="0.3">
      <c r="A34" s="107" t="s">
        <v>502</v>
      </c>
      <c r="B34" s="108">
        <v>458884</v>
      </c>
      <c r="C34" s="108">
        <v>49400704</v>
      </c>
      <c r="D34" s="108">
        <v>233032</v>
      </c>
      <c r="E34" s="108">
        <v>1137800</v>
      </c>
      <c r="F34" s="108">
        <v>2930096</v>
      </c>
      <c r="G34" s="108">
        <v>1857731</v>
      </c>
      <c r="H34" s="108">
        <v>55559363</v>
      </c>
      <c r="I34" s="108">
        <f t="shared" si="0"/>
        <v>1705672.4441000002</v>
      </c>
    </row>
    <row r="35" spans="1:9" ht="18.75" x14ac:dyDescent="0.3">
      <c r="A35" s="107" t="s">
        <v>503</v>
      </c>
      <c r="B35" s="108">
        <v>261984</v>
      </c>
      <c r="C35" s="108">
        <v>40747133</v>
      </c>
      <c r="D35" s="108">
        <v>266915</v>
      </c>
      <c r="E35" s="108">
        <v>1413480</v>
      </c>
      <c r="F35" s="108">
        <v>4012385</v>
      </c>
      <c r="G35" s="108">
        <v>2641803</v>
      </c>
      <c r="H35" s="108">
        <v>49081716</v>
      </c>
      <c r="I35" s="108">
        <f t="shared" si="0"/>
        <v>1506808.6812</v>
      </c>
    </row>
    <row r="36" spans="1:9" ht="18.75" x14ac:dyDescent="0.3">
      <c r="A36" s="107" t="s">
        <v>504</v>
      </c>
      <c r="B36" s="108">
        <v>162192</v>
      </c>
      <c r="C36" s="108">
        <v>53655725</v>
      </c>
      <c r="D36" s="108">
        <v>1279909</v>
      </c>
      <c r="E36" s="108">
        <v>5191452</v>
      </c>
      <c r="F36" s="108">
        <v>22413727</v>
      </c>
      <c r="G36" s="108">
        <v>17702378</v>
      </c>
      <c r="H36" s="108">
        <v>100243192</v>
      </c>
      <c r="I36" s="108">
        <f t="shared" si="0"/>
        <v>3077465.9944000002</v>
      </c>
    </row>
    <row r="37" spans="1:9" ht="18.75" x14ac:dyDescent="0.3">
      <c r="A37" s="104"/>
      <c r="B37" s="108"/>
      <c r="C37" s="108"/>
      <c r="D37" s="108"/>
      <c r="E37" s="108"/>
      <c r="F37" s="108"/>
      <c r="G37" s="108"/>
      <c r="H37" s="108"/>
      <c r="I37" s="15"/>
    </row>
    <row r="38" spans="1:9" s="16" customFormat="1" ht="18.75" x14ac:dyDescent="0.3">
      <c r="A38" s="18" t="s">
        <v>89</v>
      </c>
      <c r="B38" s="208">
        <v>6160488</v>
      </c>
      <c r="C38" s="208">
        <v>278383942</v>
      </c>
      <c r="D38" s="208">
        <v>3023316</v>
      </c>
      <c r="E38" s="208">
        <v>12067956</v>
      </c>
      <c r="F38" s="208">
        <v>37014244</v>
      </c>
      <c r="G38" s="208">
        <v>26598387</v>
      </c>
      <c r="H38" s="208">
        <v>357087839</v>
      </c>
      <c r="I38" s="208">
        <f>H38*0.0307</f>
        <v>10962596.657300001</v>
      </c>
    </row>
    <row r="39" spans="1:9" s="16" customFormat="1" ht="32.25" customHeight="1" x14ac:dyDescent="0.3">
      <c r="A39" s="104"/>
      <c r="B39" s="108"/>
      <c r="C39" s="65"/>
      <c r="D39" s="65"/>
      <c r="E39" s="65"/>
      <c r="F39" s="65"/>
      <c r="G39" s="65"/>
      <c r="H39" s="65"/>
      <c r="I39" s="127"/>
    </row>
    <row r="40" spans="1:9" ht="32.25" customHeight="1" x14ac:dyDescent="0.3">
      <c r="A40" s="104"/>
      <c r="B40" s="65"/>
      <c r="C40" s="65"/>
      <c r="D40" s="65"/>
      <c r="E40" s="65"/>
      <c r="F40" s="65"/>
      <c r="G40" s="65"/>
      <c r="H40" s="65"/>
    </row>
    <row r="41" spans="1:9" ht="20.25" x14ac:dyDescent="0.3">
      <c r="A41" s="149"/>
      <c r="C41" s="497" t="s">
        <v>446</v>
      </c>
      <c r="D41" s="497"/>
      <c r="E41" s="497"/>
      <c r="F41" s="497"/>
      <c r="G41" s="497"/>
      <c r="H41" s="19"/>
    </row>
    <row r="42" spans="1:9" s="19" customFormat="1" ht="20.25" x14ac:dyDescent="0.3">
      <c r="A42" s="149"/>
      <c r="C42" s="497" t="s">
        <v>551</v>
      </c>
      <c r="D42" s="497"/>
      <c r="E42" s="497"/>
      <c r="F42" s="497"/>
      <c r="G42" s="497"/>
    </row>
    <row r="43" spans="1:9" ht="9" customHeight="1" x14ac:dyDescent="0.3">
      <c r="A43" s="104"/>
      <c r="C43" s="151"/>
      <c r="D43" s="151"/>
      <c r="E43" s="151"/>
      <c r="F43" s="151"/>
      <c r="G43" s="151"/>
      <c r="H43" s="65"/>
    </row>
    <row r="44" spans="1:9" ht="18.75" x14ac:dyDescent="0.3">
      <c r="A44" s="104"/>
      <c r="C44" s="361">
        <v>1995</v>
      </c>
      <c r="D44" s="153">
        <v>18315</v>
      </c>
      <c r="E44" s="152"/>
      <c r="F44" s="361">
        <v>2005</v>
      </c>
      <c r="G44" s="153">
        <v>24685</v>
      </c>
      <c r="H44" s="65"/>
    </row>
    <row r="45" spans="1:9" ht="18.75" x14ac:dyDescent="0.3">
      <c r="A45" s="104"/>
      <c r="C45" s="361">
        <v>1996</v>
      </c>
      <c r="D45" s="153">
        <v>18874</v>
      </c>
      <c r="E45" s="152"/>
      <c r="F45" s="361">
        <v>2006</v>
      </c>
      <c r="G45" s="153">
        <v>25603</v>
      </c>
      <c r="H45" s="65"/>
    </row>
    <row r="46" spans="1:9" ht="18.75" x14ac:dyDescent="0.3">
      <c r="A46" s="104"/>
      <c r="C46" s="361">
        <v>1997</v>
      </c>
      <c r="D46" s="153">
        <v>20387</v>
      </c>
      <c r="E46" s="152"/>
      <c r="F46" s="361">
        <v>2007</v>
      </c>
      <c r="G46" s="153">
        <v>26140</v>
      </c>
      <c r="H46" s="65"/>
    </row>
    <row r="47" spans="1:9" ht="18.75" x14ac:dyDescent="0.3">
      <c r="A47" s="104"/>
      <c r="C47" s="361">
        <v>1998</v>
      </c>
      <c r="D47" s="153">
        <v>21360</v>
      </c>
      <c r="E47" s="152"/>
      <c r="F47" s="361">
        <v>2008</v>
      </c>
      <c r="G47" s="153">
        <v>26165</v>
      </c>
      <c r="H47" s="65"/>
    </row>
    <row r="48" spans="1:9" ht="18.75" x14ac:dyDescent="0.3">
      <c r="A48" s="104"/>
      <c r="C48" s="361">
        <v>1999</v>
      </c>
      <c r="D48" s="153">
        <v>21560</v>
      </c>
      <c r="E48" s="152"/>
      <c r="F48" s="361">
        <v>2009</v>
      </c>
      <c r="G48" s="153">
        <v>25301</v>
      </c>
      <c r="H48" s="65"/>
    </row>
    <row r="49" spans="1:8" ht="18.75" x14ac:dyDescent="0.3">
      <c r="A49" s="104"/>
      <c r="C49" s="361">
        <v>2000</v>
      </c>
      <c r="D49" s="153">
        <v>22600</v>
      </c>
      <c r="E49" s="152"/>
      <c r="F49" s="361">
        <v>2010</v>
      </c>
      <c r="G49" s="153">
        <v>25341</v>
      </c>
      <c r="H49" s="65"/>
    </row>
    <row r="50" spans="1:8" ht="18.75" x14ac:dyDescent="0.3">
      <c r="A50" s="104"/>
      <c r="C50" s="361">
        <v>2001</v>
      </c>
      <c r="D50" s="153">
        <v>22659</v>
      </c>
      <c r="E50" s="152"/>
      <c r="F50" s="361">
        <v>2011</v>
      </c>
      <c r="G50" s="153">
        <v>26000</v>
      </c>
      <c r="H50" s="65"/>
    </row>
    <row r="51" spans="1:8" ht="18.75" x14ac:dyDescent="0.3">
      <c r="A51" s="104"/>
      <c r="C51" s="361">
        <v>2002</v>
      </c>
      <c r="D51" s="153">
        <v>22756</v>
      </c>
      <c r="E51" s="152"/>
      <c r="F51" s="361">
        <v>2012</v>
      </c>
      <c r="G51" s="153">
        <v>26736</v>
      </c>
      <c r="H51" s="65"/>
    </row>
    <row r="52" spans="1:8" ht="18.75" x14ac:dyDescent="0.3">
      <c r="A52" s="104"/>
      <c r="C52" s="361">
        <v>2003</v>
      </c>
      <c r="D52" s="153">
        <v>23188</v>
      </c>
      <c r="E52" s="152"/>
      <c r="F52" s="361">
        <v>2013</v>
      </c>
      <c r="G52" s="153">
        <v>27361</v>
      </c>
      <c r="H52" s="65"/>
    </row>
    <row r="53" spans="1:8" ht="18.75" x14ac:dyDescent="0.3">
      <c r="A53" s="104"/>
      <c r="C53" s="361">
        <v>2004</v>
      </c>
      <c r="D53" s="153">
        <v>24110</v>
      </c>
      <c r="E53" s="152"/>
      <c r="F53" s="361">
        <v>2014</v>
      </c>
      <c r="G53" s="153">
        <v>28242</v>
      </c>
      <c r="H53" s="65"/>
    </row>
    <row r="54" spans="1:8" x14ac:dyDescent="0.25">
      <c r="C54" s="154"/>
    </row>
  </sheetData>
  <mergeCells count="6">
    <mergeCell ref="C42:G42"/>
    <mergeCell ref="A1:I1"/>
    <mergeCell ref="A2:I2"/>
    <mergeCell ref="A3:I3"/>
    <mergeCell ref="A4:I4"/>
    <mergeCell ref="C41:G41"/>
  </mergeCells>
  <phoneticPr fontId="0" type="noConversion"/>
  <printOptions horizontalCentered="1"/>
  <pageMargins left="0.27" right="0" top="1" bottom="0.5" header="0.5" footer="0.25"/>
  <pageSetup scale="65" orientation="portrait" r:id="rId1"/>
  <headerFooter alignWithMargins="0">
    <oddHeader>&amp;R&amp;"Times New Roman,Bold Italic"&amp;13Pennsylvania Department of Revenue</oddHeader>
    <oddFooter>&amp;C&amp;16-17-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19" zoomScaleNormal="100" workbookViewId="0">
      <selection activeCell="L26" sqref="L26"/>
    </sheetView>
  </sheetViews>
  <sheetFormatPr defaultColWidth="9.83203125" defaultRowHeight="12.75" x14ac:dyDescent="0.2"/>
  <cols>
    <col min="1" max="1" width="19.83203125" style="4" customWidth="1"/>
    <col min="2" max="2" width="13.83203125" style="4" customWidth="1"/>
    <col min="3" max="3" width="1.5" style="4" customWidth="1"/>
    <col min="4" max="5" width="15.83203125" style="4" customWidth="1"/>
    <col min="6" max="6" width="7.1640625" style="4" customWidth="1"/>
    <col min="7" max="7" width="18" style="4" bestFit="1" customWidth="1"/>
    <col min="8" max="8" width="12" style="4" customWidth="1"/>
    <col min="9" max="9" width="1.6640625" style="4" customWidth="1"/>
    <col min="10" max="10" width="15" style="4" customWidth="1"/>
    <col min="11" max="11" width="12.6640625" style="4" bestFit="1" customWidth="1"/>
    <col min="12" max="16384" width="9.83203125" style="4"/>
  </cols>
  <sheetData>
    <row r="1" spans="1:11" ht="18.75" x14ac:dyDescent="0.3">
      <c r="A1" s="521" t="s">
        <v>552</v>
      </c>
      <c r="B1" s="521"/>
      <c r="C1" s="521"/>
      <c r="D1" s="521"/>
      <c r="E1" s="521"/>
      <c r="F1" s="521"/>
      <c r="G1" s="521"/>
      <c r="H1" s="521"/>
      <c r="I1" s="521"/>
      <c r="J1" s="521"/>
      <c r="K1" s="521"/>
    </row>
    <row r="2" spans="1:11" ht="18.75" x14ac:dyDescent="0.3">
      <c r="A2" s="522" t="s">
        <v>276</v>
      </c>
      <c r="B2" s="522"/>
      <c r="C2" s="522"/>
      <c r="D2" s="522"/>
      <c r="E2" s="522"/>
      <c r="F2" s="522"/>
      <c r="G2" s="522"/>
      <c r="H2" s="522"/>
      <c r="I2" s="522"/>
      <c r="J2" s="522"/>
      <c r="K2" s="522"/>
    </row>
    <row r="3" spans="1:11" x14ac:dyDescent="0.2">
      <c r="A3" s="523" t="s">
        <v>0</v>
      </c>
      <c r="B3" s="523"/>
      <c r="C3" s="523"/>
      <c r="D3" s="523"/>
      <c r="E3" s="523"/>
      <c r="F3" s="523"/>
      <c r="G3" s="523"/>
      <c r="H3" s="523"/>
      <c r="I3" s="523"/>
      <c r="J3" s="523"/>
      <c r="K3" s="523"/>
    </row>
    <row r="4" spans="1:11" ht="9" customHeight="1" x14ac:dyDescent="0.25">
      <c r="A4" s="16"/>
      <c r="B4" s="362"/>
      <c r="C4" s="362"/>
      <c r="D4" s="362"/>
      <c r="E4" s="362"/>
      <c r="F4" s="362"/>
      <c r="G4" s="362"/>
      <c r="H4" s="362"/>
      <c r="I4" s="362"/>
      <c r="J4" s="362"/>
      <c r="K4" s="325"/>
    </row>
    <row r="5" spans="1:11" ht="15.75" x14ac:dyDescent="0.25">
      <c r="A5" s="155"/>
      <c r="B5" s="33" t="s">
        <v>200</v>
      </c>
      <c r="C5" s="32"/>
      <c r="D5" s="397" t="s">
        <v>201</v>
      </c>
      <c r="E5" s="33"/>
      <c r="F5" s="32"/>
      <c r="G5" s="32"/>
      <c r="H5" s="397" t="s">
        <v>200</v>
      </c>
      <c r="I5" s="32"/>
      <c r="J5" s="397" t="s">
        <v>201</v>
      </c>
      <c r="K5" s="325"/>
    </row>
    <row r="6" spans="1:11" ht="18.75" x14ac:dyDescent="0.25">
      <c r="A6" s="35" t="s">
        <v>93</v>
      </c>
      <c r="B6" s="36" t="s">
        <v>308</v>
      </c>
      <c r="C6" s="155"/>
      <c r="D6" s="88" t="s">
        <v>307</v>
      </c>
      <c r="E6" s="88" t="s">
        <v>501</v>
      </c>
      <c r="F6" s="155"/>
      <c r="G6" s="35" t="s">
        <v>93</v>
      </c>
      <c r="H6" s="88" t="s">
        <v>202</v>
      </c>
      <c r="I6" s="155"/>
      <c r="J6" s="88" t="s">
        <v>203</v>
      </c>
      <c r="K6" s="88" t="s">
        <v>501</v>
      </c>
    </row>
    <row r="7" spans="1:11" ht="8.25" customHeight="1" x14ac:dyDescent="0.2">
      <c r="A7" s="362"/>
      <c r="B7" s="362"/>
      <c r="C7" s="362"/>
      <c r="D7" s="362"/>
      <c r="E7" s="362"/>
      <c r="F7" s="362"/>
      <c r="G7" s="362"/>
      <c r="H7" s="362"/>
      <c r="I7" s="362"/>
      <c r="J7" s="362"/>
      <c r="K7" s="325"/>
    </row>
    <row r="8" spans="1:11" ht="13.5" customHeight="1" x14ac:dyDescent="0.25">
      <c r="A8" s="111" t="s">
        <v>190</v>
      </c>
      <c r="B8" s="90">
        <v>5945674</v>
      </c>
      <c r="C8" s="90"/>
      <c r="D8" s="90">
        <v>357087839</v>
      </c>
      <c r="E8" s="90">
        <v>10962595</v>
      </c>
      <c r="F8" s="156"/>
      <c r="G8" s="112" t="s">
        <v>156</v>
      </c>
      <c r="H8" s="34">
        <v>20272</v>
      </c>
      <c r="I8" s="34"/>
      <c r="J8" s="34">
        <v>834147</v>
      </c>
      <c r="K8" s="34">
        <v>25608</v>
      </c>
    </row>
    <row r="9" spans="1:11" ht="14.25" customHeight="1" x14ac:dyDescent="0.25">
      <c r="A9" s="112" t="s">
        <v>247</v>
      </c>
      <c r="B9" s="34">
        <v>427971</v>
      </c>
      <c r="C9" s="34"/>
      <c r="D9" s="34">
        <v>23104858</v>
      </c>
      <c r="E9" s="34">
        <v>709319</v>
      </c>
      <c r="F9" s="156"/>
      <c r="G9" s="112" t="s">
        <v>157</v>
      </c>
      <c r="H9" s="34">
        <v>10502</v>
      </c>
      <c r="I9" s="34"/>
      <c r="J9" s="34">
        <v>440085</v>
      </c>
      <c r="K9" s="34">
        <v>13511</v>
      </c>
    </row>
    <row r="10" spans="1:11" ht="15.75" customHeight="1" x14ac:dyDescent="0.25">
      <c r="A10" s="112" t="s">
        <v>248</v>
      </c>
      <c r="B10" s="34">
        <v>5517703</v>
      </c>
      <c r="C10" s="34"/>
      <c r="D10" s="34">
        <v>333982981</v>
      </c>
      <c r="E10" s="34">
        <v>10253276</v>
      </c>
      <c r="F10" s="156"/>
      <c r="G10" s="112" t="s">
        <v>158</v>
      </c>
      <c r="H10" s="34">
        <v>92956</v>
      </c>
      <c r="I10" s="34"/>
      <c r="J10" s="34">
        <v>4467857</v>
      </c>
      <c r="K10" s="34">
        <v>137163</v>
      </c>
    </row>
    <row r="11" spans="1:11" ht="15.75" customHeight="1" x14ac:dyDescent="0.25">
      <c r="A11" s="112" t="s">
        <v>95</v>
      </c>
      <c r="B11" s="34">
        <v>46196</v>
      </c>
      <c r="C11" s="34"/>
      <c r="D11" s="34">
        <v>2429649</v>
      </c>
      <c r="E11" s="34">
        <v>74590</v>
      </c>
      <c r="F11" s="156"/>
      <c r="G11" s="112" t="s">
        <v>159</v>
      </c>
      <c r="H11" s="34">
        <v>244259</v>
      </c>
      <c r="I11" s="34"/>
      <c r="J11" s="34">
        <v>13616934</v>
      </c>
      <c r="K11" s="34">
        <v>418040</v>
      </c>
    </row>
    <row r="12" spans="1:11" ht="15.75" customHeight="1" x14ac:dyDescent="0.25">
      <c r="A12" s="112" t="s">
        <v>161</v>
      </c>
      <c r="B12" s="34">
        <v>554535</v>
      </c>
      <c r="C12" s="34"/>
      <c r="D12" s="34">
        <v>36357591</v>
      </c>
      <c r="E12" s="34">
        <v>1116178</v>
      </c>
      <c r="F12" s="156"/>
      <c r="G12" s="112" t="s">
        <v>96</v>
      </c>
      <c r="H12" s="34">
        <v>38788</v>
      </c>
      <c r="I12" s="34"/>
      <c r="J12" s="34">
        <v>1738530</v>
      </c>
      <c r="K12" s="34">
        <v>53373</v>
      </c>
    </row>
    <row r="13" spans="1:11" ht="16.5" customHeight="1" x14ac:dyDescent="0.25">
      <c r="A13" s="112" t="s">
        <v>98</v>
      </c>
      <c r="B13" s="34">
        <v>30335</v>
      </c>
      <c r="C13" s="34"/>
      <c r="D13" s="34">
        <v>1357811</v>
      </c>
      <c r="E13" s="34">
        <v>41685</v>
      </c>
      <c r="F13" s="156"/>
      <c r="G13" s="112" t="s">
        <v>97</v>
      </c>
      <c r="H13" s="34">
        <v>63222</v>
      </c>
      <c r="I13" s="34"/>
      <c r="J13" s="34">
        <v>3113422</v>
      </c>
      <c r="K13" s="34">
        <v>95582</v>
      </c>
    </row>
    <row r="14" spans="1:11" ht="17.25" customHeight="1" x14ac:dyDescent="0.25">
      <c r="A14" s="112" t="s">
        <v>100</v>
      </c>
      <c r="B14" s="34">
        <v>77407</v>
      </c>
      <c r="C14" s="34"/>
      <c r="D14" s="34">
        <v>3835515</v>
      </c>
      <c r="E14" s="34">
        <v>117750</v>
      </c>
      <c r="F14" s="156"/>
      <c r="G14" s="112" t="s">
        <v>404</v>
      </c>
      <c r="H14" s="34">
        <v>164052.28599999999</v>
      </c>
      <c r="I14" s="34"/>
      <c r="J14" s="34">
        <v>9353537</v>
      </c>
      <c r="K14" s="34">
        <v>287154</v>
      </c>
    </row>
    <row r="15" spans="1:11" ht="15.75" customHeight="1" x14ac:dyDescent="0.25">
      <c r="A15" s="112" t="s">
        <v>102</v>
      </c>
      <c r="B15" s="34">
        <v>21443</v>
      </c>
      <c r="C15" s="34"/>
      <c r="D15" s="34">
        <v>874633</v>
      </c>
      <c r="E15" s="34">
        <v>26851</v>
      </c>
      <c r="F15" s="156"/>
      <c r="G15" s="112" t="s">
        <v>101</v>
      </c>
      <c r="H15" s="34">
        <v>141690</v>
      </c>
      <c r="I15" s="34"/>
      <c r="J15" s="34">
        <v>6387753</v>
      </c>
      <c r="K15" s="34">
        <v>196104</v>
      </c>
    </row>
    <row r="16" spans="1:11" ht="15.75" customHeight="1" x14ac:dyDescent="0.25">
      <c r="A16" s="112" t="s">
        <v>104</v>
      </c>
      <c r="B16" s="34">
        <v>185064</v>
      </c>
      <c r="C16" s="34"/>
      <c r="D16" s="34">
        <v>10140715</v>
      </c>
      <c r="E16" s="34">
        <v>311320</v>
      </c>
      <c r="F16" s="156"/>
      <c r="G16" s="112" t="s">
        <v>103</v>
      </c>
      <c r="H16" s="34">
        <v>51208</v>
      </c>
      <c r="I16" s="34"/>
      <c r="J16" s="34">
        <v>2427622</v>
      </c>
      <c r="K16" s="34">
        <v>74528</v>
      </c>
    </row>
    <row r="17" spans="1:11" ht="15.75" customHeight="1" x14ac:dyDescent="0.25">
      <c r="A17" s="112" t="s">
        <v>106</v>
      </c>
      <c r="B17" s="34">
        <v>53995</v>
      </c>
      <c r="C17" s="34"/>
      <c r="D17" s="34">
        <v>2483720</v>
      </c>
      <c r="E17" s="34">
        <v>76250</v>
      </c>
      <c r="F17" s="156"/>
      <c r="G17" s="112" t="s">
        <v>105</v>
      </c>
      <c r="H17" s="34">
        <v>17498</v>
      </c>
      <c r="I17" s="34"/>
      <c r="J17" s="34">
        <v>737009</v>
      </c>
      <c r="K17" s="34">
        <v>22626</v>
      </c>
    </row>
    <row r="18" spans="1:11" ht="15.75" customHeight="1" x14ac:dyDescent="0.25">
      <c r="A18" s="112" t="s">
        <v>108</v>
      </c>
      <c r="B18" s="34">
        <v>26769</v>
      </c>
      <c r="C18" s="34"/>
      <c r="D18" s="34">
        <v>1390100</v>
      </c>
      <c r="E18" s="34">
        <v>42676</v>
      </c>
      <c r="F18" s="156"/>
      <c r="G18" s="112" t="s">
        <v>107</v>
      </c>
      <c r="H18" s="34">
        <v>48582</v>
      </c>
      <c r="I18" s="34"/>
      <c r="J18" s="34">
        <v>2131102</v>
      </c>
      <c r="K18" s="34">
        <v>65425</v>
      </c>
    </row>
    <row r="19" spans="1:11" ht="15.75" customHeight="1" x14ac:dyDescent="0.25">
      <c r="A19" s="112" t="s">
        <v>110</v>
      </c>
      <c r="B19" s="34">
        <v>296295</v>
      </c>
      <c r="C19" s="34"/>
      <c r="D19" s="34">
        <v>24645588</v>
      </c>
      <c r="E19" s="34">
        <v>756620</v>
      </c>
      <c r="F19" s="156"/>
      <c r="G19" s="112" t="s">
        <v>109</v>
      </c>
      <c r="H19" s="34">
        <v>19735</v>
      </c>
      <c r="I19" s="34"/>
      <c r="J19" s="34">
        <v>769529</v>
      </c>
      <c r="K19" s="34">
        <v>23625</v>
      </c>
    </row>
    <row r="20" spans="1:11" ht="15.75" customHeight="1" x14ac:dyDescent="0.25">
      <c r="A20" s="112" t="s">
        <v>112</v>
      </c>
      <c r="B20" s="34">
        <v>86512</v>
      </c>
      <c r="C20" s="34"/>
      <c r="D20" s="34">
        <v>5742173</v>
      </c>
      <c r="E20" s="34">
        <v>176285</v>
      </c>
      <c r="F20" s="156"/>
      <c r="G20" s="112" t="s">
        <v>111</v>
      </c>
      <c r="H20" s="34">
        <v>65237</v>
      </c>
      <c r="I20" s="34"/>
      <c r="J20" s="34">
        <v>3165097</v>
      </c>
      <c r="K20" s="34">
        <v>97168</v>
      </c>
    </row>
    <row r="21" spans="1:11" ht="15.75" customHeight="1" x14ac:dyDescent="0.25">
      <c r="A21" s="112" t="s">
        <v>114</v>
      </c>
      <c r="B21" s="34">
        <v>59177</v>
      </c>
      <c r="C21" s="34"/>
      <c r="D21" s="34">
        <v>2479804</v>
      </c>
      <c r="E21" s="34">
        <v>76130</v>
      </c>
      <c r="F21" s="156"/>
      <c r="G21" s="112" t="s">
        <v>113</v>
      </c>
      <c r="H21" s="34">
        <v>377993</v>
      </c>
      <c r="I21" s="34"/>
      <c r="J21" s="34">
        <v>36702335</v>
      </c>
      <c r="K21" s="34">
        <v>1126762</v>
      </c>
    </row>
    <row r="22" spans="1:11" ht="16.5" customHeight="1" x14ac:dyDescent="0.25">
      <c r="A22" s="112" t="s">
        <v>116</v>
      </c>
      <c r="B22" s="34">
        <v>2214</v>
      </c>
      <c r="C22" s="34"/>
      <c r="D22" s="34">
        <v>86060</v>
      </c>
      <c r="E22" s="34">
        <v>2642</v>
      </c>
      <c r="F22" s="156"/>
      <c r="G22" s="112" t="s">
        <v>115</v>
      </c>
      <c r="H22" s="34">
        <v>8518</v>
      </c>
      <c r="I22" s="34"/>
      <c r="J22" s="34">
        <v>514698</v>
      </c>
      <c r="K22" s="34">
        <v>15801</v>
      </c>
    </row>
    <row r="23" spans="1:11" ht="17.25" customHeight="1" x14ac:dyDescent="0.25">
      <c r="A23" s="112" t="s">
        <v>118</v>
      </c>
      <c r="B23" s="34">
        <v>27805</v>
      </c>
      <c r="C23" s="34"/>
      <c r="D23" s="34">
        <v>1194980</v>
      </c>
      <c r="E23" s="34">
        <v>36686</v>
      </c>
      <c r="F23" s="156"/>
      <c r="G23" s="112" t="s">
        <v>326</v>
      </c>
      <c r="H23" s="34">
        <v>134291.71400000001</v>
      </c>
      <c r="I23" s="34"/>
      <c r="J23" s="34">
        <v>7793366</v>
      </c>
      <c r="K23" s="34">
        <v>239256</v>
      </c>
    </row>
    <row r="24" spans="1:11" ht="15.75" customHeight="1" x14ac:dyDescent="0.25">
      <c r="A24" s="112" t="s">
        <v>120</v>
      </c>
      <c r="B24" s="34">
        <v>54916</v>
      </c>
      <c r="C24" s="34"/>
      <c r="D24" s="34">
        <v>3253684</v>
      </c>
      <c r="E24" s="34">
        <v>99888</v>
      </c>
      <c r="F24" s="156"/>
      <c r="G24" s="112" t="s">
        <v>119</v>
      </c>
      <c r="H24" s="34">
        <v>40443</v>
      </c>
      <c r="I24" s="34"/>
      <c r="J24" s="34">
        <v>1619847</v>
      </c>
      <c r="K24" s="34">
        <v>49729</v>
      </c>
    </row>
    <row r="25" spans="1:11" ht="15.75" customHeight="1" x14ac:dyDescent="0.25">
      <c r="A25" s="112" t="s">
        <v>122</v>
      </c>
      <c r="B25" s="34">
        <v>223620</v>
      </c>
      <c r="C25" s="34"/>
      <c r="D25" s="34">
        <v>23465158</v>
      </c>
      <c r="E25" s="34">
        <v>720380</v>
      </c>
      <c r="F25" s="156"/>
      <c r="G25" s="112" t="s">
        <v>121</v>
      </c>
      <c r="H25" s="34">
        <v>20996</v>
      </c>
      <c r="I25" s="34"/>
      <c r="J25" s="34">
        <v>950227</v>
      </c>
      <c r="K25" s="34">
        <v>29172</v>
      </c>
    </row>
    <row r="26" spans="1:11" ht="15.75" customHeight="1" x14ac:dyDescent="0.25">
      <c r="A26" s="112" t="s">
        <v>123</v>
      </c>
      <c r="B26" s="34">
        <v>16043</v>
      </c>
      <c r="C26" s="34"/>
      <c r="D26" s="34">
        <v>669274</v>
      </c>
      <c r="E26" s="34">
        <v>20547</v>
      </c>
      <c r="F26" s="156"/>
      <c r="G26" s="112" t="s">
        <v>162</v>
      </c>
      <c r="H26" s="34">
        <v>536527</v>
      </c>
      <c r="I26" s="34"/>
      <c r="J26" s="34">
        <v>25017782</v>
      </c>
      <c r="K26" s="34">
        <v>768046</v>
      </c>
    </row>
    <row r="27" spans="1:11" ht="15.75" customHeight="1" x14ac:dyDescent="0.25">
      <c r="A27" s="112" t="s">
        <v>125</v>
      </c>
      <c r="B27" s="34">
        <v>33913</v>
      </c>
      <c r="C27" s="34"/>
      <c r="D27" s="34">
        <v>1391707</v>
      </c>
      <c r="E27" s="34">
        <v>42725</v>
      </c>
      <c r="F27" s="156"/>
      <c r="G27" s="112" t="s">
        <v>124</v>
      </c>
      <c r="H27" s="34">
        <v>21458</v>
      </c>
      <c r="I27" s="34"/>
      <c r="J27" s="34">
        <v>1025065</v>
      </c>
      <c r="K27" s="34">
        <v>31469</v>
      </c>
    </row>
    <row r="28" spans="1:11" ht="15.75" customHeight="1" x14ac:dyDescent="0.25">
      <c r="A28" s="112" t="s">
        <v>127</v>
      </c>
      <c r="B28" s="34">
        <v>15327</v>
      </c>
      <c r="C28" s="34"/>
      <c r="D28" s="34">
        <v>650884</v>
      </c>
      <c r="E28" s="34">
        <v>19982</v>
      </c>
      <c r="F28" s="156"/>
      <c r="G28" s="112" t="s">
        <v>126</v>
      </c>
      <c r="H28" s="34">
        <v>6921</v>
      </c>
      <c r="I28" s="34"/>
      <c r="J28" s="34">
        <v>298712</v>
      </c>
      <c r="K28" s="34">
        <v>9170</v>
      </c>
    </row>
    <row r="29" spans="1:11" ht="15.75" customHeight="1" x14ac:dyDescent="0.25">
      <c r="A29" s="112" t="s">
        <v>129</v>
      </c>
      <c r="B29" s="34">
        <v>27739</v>
      </c>
      <c r="C29" s="34"/>
      <c r="D29" s="34">
        <v>1257686</v>
      </c>
      <c r="E29" s="34">
        <v>38611</v>
      </c>
      <c r="F29" s="156"/>
      <c r="G29" s="112" t="s">
        <v>128</v>
      </c>
      <c r="H29" s="34">
        <v>63234</v>
      </c>
      <c r="I29" s="34"/>
      <c r="J29" s="34">
        <v>2797780</v>
      </c>
      <c r="K29" s="34">
        <v>85892</v>
      </c>
    </row>
    <row r="30" spans="1:11" ht="15.75" customHeight="1" x14ac:dyDescent="0.25">
      <c r="A30" s="112" t="s">
        <v>131</v>
      </c>
      <c r="B30" s="34">
        <v>35744</v>
      </c>
      <c r="C30" s="34"/>
      <c r="D30" s="34">
        <v>1533848</v>
      </c>
      <c r="E30" s="34">
        <v>47089</v>
      </c>
      <c r="F30" s="156"/>
      <c r="G30" s="112" t="s">
        <v>130</v>
      </c>
      <c r="H30" s="34">
        <v>16900</v>
      </c>
      <c r="I30" s="34"/>
      <c r="J30" s="34">
        <v>729061</v>
      </c>
      <c r="K30" s="34">
        <v>22382</v>
      </c>
    </row>
    <row r="31" spans="1:11" ht="15.75" customHeight="1" x14ac:dyDescent="0.25">
      <c r="A31" s="112" t="s">
        <v>133</v>
      </c>
      <c r="B31" s="34">
        <v>114021</v>
      </c>
      <c r="C31" s="34"/>
      <c r="D31" s="34">
        <v>6996023</v>
      </c>
      <c r="E31" s="34">
        <v>214778</v>
      </c>
      <c r="F31" s="156"/>
      <c r="G31" s="112" t="s">
        <v>132</v>
      </c>
      <c r="H31" s="34">
        <v>32579</v>
      </c>
      <c r="I31" s="34"/>
      <c r="J31" s="34">
        <v>1373374</v>
      </c>
      <c r="K31" s="34">
        <v>42163</v>
      </c>
    </row>
    <row r="32" spans="1:11" ht="15.75" customHeight="1" x14ac:dyDescent="0.25">
      <c r="A32" s="112" t="s">
        <v>135</v>
      </c>
      <c r="B32" s="34">
        <v>124837</v>
      </c>
      <c r="C32" s="34"/>
      <c r="D32" s="34">
        <v>6611238</v>
      </c>
      <c r="E32" s="34">
        <v>202965</v>
      </c>
      <c r="F32" s="156"/>
      <c r="G32" s="112" t="s">
        <v>134</v>
      </c>
      <c r="H32" s="34">
        <v>2713</v>
      </c>
      <c r="I32" s="34"/>
      <c r="J32" s="34">
        <v>129284</v>
      </c>
      <c r="K32" s="34">
        <v>3969</v>
      </c>
    </row>
    <row r="33" spans="1:11" ht="15.75" customHeight="1" x14ac:dyDescent="0.25">
      <c r="A33" s="112" t="s">
        <v>137</v>
      </c>
      <c r="B33" s="34">
        <v>240291</v>
      </c>
      <c r="C33" s="34"/>
      <c r="D33" s="34">
        <v>19210373</v>
      </c>
      <c r="E33" s="34">
        <v>589758</v>
      </c>
      <c r="F33" s="156"/>
      <c r="G33" s="112" t="s">
        <v>136</v>
      </c>
      <c r="H33" s="34">
        <v>17923</v>
      </c>
      <c r="I33" s="34"/>
      <c r="J33" s="34">
        <v>999403</v>
      </c>
      <c r="K33" s="34">
        <v>30682</v>
      </c>
    </row>
    <row r="34" spans="1:11" ht="15.75" customHeight="1" x14ac:dyDescent="0.25">
      <c r="A34" s="112" t="s">
        <v>139</v>
      </c>
      <c r="B34" s="34">
        <v>15580</v>
      </c>
      <c r="C34" s="34"/>
      <c r="D34" s="34">
        <v>725493</v>
      </c>
      <c r="E34" s="34">
        <v>22273</v>
      </c>
      <c r="F34" s="156"/>
      <c r="G34" s="112" t="s">
        <v>138</v>
      </c>
      <c r="H34" s="34">
        <v>17217</v>
      </c>
      <c r="I34" s="34"/>
      <c r="J34" s="34">
        <v>773799</v>
      </c>
      <c r="K34" s="34">
        <v>23756</v>
      </c>
    </row>
    <row r="35" spans="1:11" ht="15.75" customHeight="1" x14ac:dyDescent="0.25">
      <c r="A35" s="112" t="s">
        <v>141</v>
      </c>
      <c r="B35" s="34">
        <v>118916</v>
      </c>
      <c r="C35" s="34"/>
      <c r="D35" s="34">
        <v>5595862</v>
      </c>
      <c r="E35" s="34">
        <v>171793</v>
      </c>
      <c r="F35" s="156"/>
      <c r="G35" s="112" t="s">
        <v>140</v>
      </c>
      <c r="H35" s="34">
        <v>16353</v>
      </c>
      <c r="I35" s="34"/>
      <c r="J35" s="34">
        <v>879303</v>
      </c>
      <c r="K35" s="34">
        <v>26995</v>
      </c>
    </row>
    <row r="36" spans="1:11" ht="15.75" customHeight="1" x14ac:dyDescent="0.25">
      <c r="A36" s="112" t="s">
        <v>143</v>
      </c>
      <c r="B36" s="34">
        <v>58657</v>
      </c>
      <c r="C36" s="34"/>
      <c r="D36" s="34">
        <v>2488769</v>
      </c>
      <c r="E36" s="34">
        <v>76405</v>
      </c>
      <c r="F36" s="156"/>
      <c r="G36" s="112" t="s">
        <v>142</v>
      </c>
      <c r="H36" s="34">
        <v>22595</v>
      </c>
      <c r="I36" s="34"/>
      <c r="J36" s="34">
        <v>924519</v>
      </c>
      <c r="K36" s="34">
        <v>28383</v>
      </c>
    </row>
    <row r="37" spans="1:11" ht="15.75" customHeight="1" x14ac:dyDescent="0.25">
      <c r="A37" s="112" t="s">
        <v>145</v>
      </c>
      <c r="B37" s="34">
        <v>2037</v>
      </c>
      <c r="C37" s="34"/>
      <c r="D37" s="34">
        <v>81830</v>
      </c>
      <c r="E37" s="34">
        <v>2512</v>
      </c>
      <c r="F37" s="156"/>
      <c r="G37" s="112" t="s">
        <v>144</v>
      </c>
      <c r="H37" s="34">
        <v>17483</v>
      </c>
      <c r="I37" s="34"/>
      <c r="J37" s="34">
        <v>758405</v>
      </c>
      <c r="K37" s="34">
        <v>23283</v>
      </c>
    </row>
    <row r="38" spans="1:11" ht="15.75" customHeight="1" x14ac:dyDescent="0.25">
      <c r="A38" s="112" t="s">
        <v>147</v>
      </c>
      <c r="B38" s="34">
        <v>67530</v>
      </c>
      <c r="C38" s="34"/>
      <c r="D38" s="34">
        <v>3232216</v>
      </c>
      <c r="E38" s="34">
        <v>99229</v>
      </c>
      <c r="F38" s="156"/>
      <c r="G38" s="112" t="s">
        <v>146</v>
      </c>
      <c r="H38" s="34">
        <v>97248</v>
      </c>
      <c r="I38" s="34"/>
      <c r="J38" s="34">
        <v>6523197</v>
      </c>
      <c r="K38" s="34">
        <v>200262</v>
      </c>
    </row>
    <row r="39" spans="1:11" ht="15.75" customHeight="1" x14ac:dyDescent="0.25">
      <c r="A39" s="112" t="s">
        <v>149</v>
      </c>
      <c r="B39" s="34">
        <v>6436</v>
      </c>
      <c r="C39" s="34"/>
      <c r="D39" s="34">
        <v>271821</v>
      </c>
      <c r="E39" s="34">
        <v>8345</v>
      </c>
      <c r="F39" s="156"/>
      <c r="G39" s="112" t="s">
        <v>148</v>
      </c>
      <c r="H39" s="34">
        <v>22123</v>
      </c>
      <c r="I39" s="34"/>
      <c r="J39" s="34">
        <v>968926</v>
      </c>
      <c r="K39" s="34">
        <v>29746</v>
      </c>
    </row>
    <row r="40" spans="1:11" ht="15.75" customHeight="1" x14ac:dyDescent="0.25">
      <c r="A40" s="112" t="s">
        <v>151</v>
      </c>
      <c r="B40" s="34">
        <v>14305</v>
      </c>
      <c r="C40" s="34"/>
      <c r="D40" s="34">
        <v>917323</v>
      </c>
      <c r="E40" s="34">
        <v>28162</v>
      </c>
      <c r="F40" s="156"/>
      <c r="G40" s="112" t="s">
        <v>150</v>
      </c>
      <c r="H40" s="34">
        <v>164163</v>
      </c>
      <c r="I40" s="34"/>
      <c r="J40" s="34">
        <v>8884274</v>
      </c>
      <c r="K40" s="34">
        <v>272747</v>
      </c>
    </row>
    <row r="41" spans="1:11" ht="15.75" customHeight="1" x14ac:dyDescent="0.25">
      <c r="A41" s="112" t="s">
        <v>153</v>
      </c>
      <c r="B41" s="34">
        <v>17903</v>
      </c>
      <c r="C41" s="34"/>
      <c r="D41" s="34">
        <v>745158</v>
      </c>
      <c r="E41" s="34">
        <v>22876</v>
      </c>
      <c r="F41" s="156"/>
      <c r="G41" s="112" t="s">
        <v>152</v>
      </c>
      <c r="H41" s="34">
        <v>12917</v>
      </c>
      <c r="I41" s="34"/>
      <c r="J41" s="34">
        <v>684266</v>
      </c>
      <c r="K41" s="34">
        <v>21007</v>
      </c>
    </row>
    <row r="42" spans="1:11" ht="14.25" customHeight="1" x14ac:dyDescent="0.25">
      <c r="A42" s="112" t="s">
        <v>155</v>
      </c>
      <c r="B42" s="34">
        <v>33989</v>
      </c>
      <c r="C42" s="34"/>
      <c r="D42" s="34">
        <v>1569298</v>
      </c>
      <c r="E42" s="34">
        <v>48177</v>
      </c>
      <c r="F42" s="156"/>
      <c r="G42" s="112" t="s">
        <v>154</v>
      </c>
      <c r="H42" s="34">
        <v>199555</v>
      </c>
      <c r="I42" s="34"/>
      <c r="J42" s="34">
        <v>10766750</v>
      </c>
      <c r="K42" s="34">
        <v>330539</v>
      </c>
    </row>
    <row r="43" spans="1:11" ht="21" customHeight="1" x14ac:dyDescent="0.25">
      <c r="A43" s="325"/>
      <c r="B43" s="34"/>
      <c r="C43" s="34"/>
      <c r="D43" s="34"/>
      <c r="E43" s="34"/>
      <c r="F43" s="156"/>
      <c r="G43" s="112"/>
      <c r="H43" s="34"/>
      <c r="I43" s="34"/>
      <c r="J43" s="34"/>
      <c r="K43" s="325"/>
    </row>
    <row r="44" spans="1:11" ht="12.75" customHeight="1" x14ac:dyDescent="0.2">
      <c r="A44" s="157" t="s">
        <v>490</v>
      </c>
      <c r="B44" s="362"/>
      <c r="C44" s="362"/>
      <c r="D44" s="362"/>
      <c r="E44" s="362"/>
      <c r="F44" s="362"/>
      <c r="G44" s="325"/>
      <c r="H44" s="325"/>
      <c r="I44" s="325"/>
      <c r="J44" s="325"/>
      <c r="K44" s="325"/>
    </row>
    <row r="45" spans="1:11" ht="15.75" customHeight="1" x14ac:dyDescent="0.25">
      <c r="A45" s="157" t="s">
        <v>491</v>
      </c>
      <c r="B45" s="34"/>
      <c r="C45" s="362"/>
      <c r="D45" s="362"/>
      <c r="E45" s="362"/>
      <c r="F45" s="362"/>
      <c r="G45" s="325"/>
      <c r="H45" s="325"/>
      <c r="I45" s="362"/>
      <c r="J45" s="362"/>
      <c r="K45" s="325"/>
    </row>
    <row r="46" spans="1:11" ht="12.75" customHeight="1" x14ac:dyDescent="0.2">
      <c r="A46" s="157" t="s">
        <v>492</v>
      </c>
      <c r="B46" s="325"/>
      <c r="C46" s="362"/>
      <c r="D46" s="362"/>
      <c r="E46" s="362"/>
      <c r="F46" s="362"/>
      <c r="G46" s="362"/>
      <c r="H46" s="362"/>
      <c r="I46" s="362"/>
      <c r="J46" s="362"/>
      <c r="K46" s="325"/>
    </row>
    <row r="47" spans="1:11" ht="12.95" customHeight="1" x14ac:dyDescent="0.2">
      <c r="A47" s="23"/>
      <c r="B47" s="23"/>
      <c r="C47" s="23"/>
      <c r="D47" s="23"/>
      <c r="E47" s="23"/>
      <c r="F47" s="23"/>
      <c r="G47" s="23"/>
      <c r="H47" s="23"/>
      <c r="I47" s="23"/>
      <c r="J47" s="23"/>
    </row>
    <row r="48" spans="1:11" x14ac:dyDescent="0.2">
      <c r="A48" s="23"/>
      <c r="B48" s="23"/>
      <c r="C48" s="23"/>
      <c r="D48" s="23"/>
      <c r="E48" s="23"/>
      <c r="F48" s="23"/>
      <c r="G48" s="23"/>
      <c r="H48" s="23"/>
      <c r="I48" s="23"/>
      <c r="J48" s="23"/>
    </row>
    <row r="60" spans="1:5" x14ac:dyDescent="0.2">
      <c r="A60" s="158"/>
      <c r="B60" s="159"/>
      <c r="D60" s="159"/>
      <c r="E60" s="159"/>
    </row>
  </sheetData>
  <mergeCells count="3">
    <mergeCell ref="A1:K1"/>
    <mergeCell ref="A2:K2"/>
    <mergeCell ref="A3:K3"/>
  </mergeCells>
  <phoneticPr fontId="0" type="noConversion"/>
  <pageMargins left="0.75" right="0.5" top="1" bottom="0.5" header="0.5" footer="0.25"/>
  <pageSetup scale="77" orientation="portrait" r:id="rId1"/>
  <headerFooter alignWithMargins="0">
    <oddHeader>&amp;R&amp;"Times New Roman,Bold Italic"&amp;9Pennsylvania Department of Revenue</oddHeader>
    <oddFooter>&amp;C&amp;11- 18 -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topLeftCell="A19" zoomScale="75" zoomScaleNormal="75" workbookViewId="0">
      <selection activeCell="I9" sqref="I9"/>
    </sheetView>
  </sheetViews>
  <sheetFormatPr defaultColWidth="15.1640625" defaultRowHeight="12.75" x14ac:dyDescent="0.2"/>
  <cols>
    <col min="1" max="1" width="15" style="325" customWidth="1"/>
    <col min="2" max="2" width="14.83203125" style="325" bestFit="1" customWidth="1"/>
    <col min="3" max="3" width="14.83203125" style="325" customWidth="1"/>
    <col min="4" max="4" width="10.1640625" style="325" bestFit="1" customWidth="1"/>
    <col min="5" max="5" width="8.83203125" style="325" customWidth="1"/>
    <col min="6" max="6" width="15" style="325" customWidth="1"/>
    <col min="7" max="7" width="14.83203125" style="325" bestFit="1" customWidth="1"/>
    <col min="8" max="8" width="14.83203125" style="325" customWidth="1"/>
    <col min="9" max="9" width="10.1640625" style="325" bestFit="1" customWidth="1"/>
    <col min="10" max="16384" width="15.1640625" style="325"/>
  </cols>
  <sheetData>
    <row r="1" spans="1:9" ht="19.5" x14ac:dyDescent="0.3">
      <c r="A1" s="526" t="s">
        <v>300</v>
      </c>
      <c r="B1" s="526"/>
      <c r="C1" s="526"/>
      <c r="D1" s="526"/>
      <c r="E1" s="526"/>
      <c r="F1" s="526"/>
      <c r="G1" s="526"/>
      <c r="H1" s="526"/>
      <c r="I1" s="526"/>
    </row>
    <row r="2" spans="1:9" ht="12.95" customHeight="1" x14ac:dyDescent="0.25">
      <c r="A2" s="527" t="s">
        <v>0</v>
      </c>
      <c r="B2" s="527"/>
      <c r="C2" s="527"/>
      <c r="D2" s="527"/>
      <c r="E2" s="527"/>
      <c r="F2" s="527"/>
      <c r="G2" s="527"/>
      <c r="H2" s="527"/>
      <c r="I2" s="527"/>
    </row>
    <row r="3" spans="1:9" ht="12.95" customHeight="1" x14ac:dyDescent="0.25">
      <c r="A3" s="16"/>
      <c r="B3" s="160"/>
      <c r="C3" s="160"/>
      <c r="D3" s="160"/>
      <c r="E3" s="160"/>
      <c r="F3" s="160"/>
    </row>
    <row r="4" spans="1:9" ht="18.75" customHeight="1" x14ac:dyDescent="0.25">
      <c r="A4" s="161"/>
      <c r="B4" s="162" t="s">
        <v>514</v>
      </c>
      <c r="C4" s="162" t="s">
        <v>544</v>
      </c>
      <c r="D4" s="161"/>
      <c r="F4" s="161"/>
      <c r="G4" s="162" t="s">
        <v>514</v>
      </c>
      <c r="H4" s="162" t="s">
        <v>544</v>
      </c>
    </row>
    <row r="5" spans="1:9" ht="12.95" customHeight="1" x14ac:dyDescent="0.25">
      <c r="A5" s="163" t="s">
        <v>93</v>
      </c>
      <c r="B5" s="164" t="s">
        <v>87</v>
      </c>
      <c r="C5" s="164" t="s">
        <v>87</v>
      </c>
      <c r="D5" s="164" t="s">
        <v>160</v>
      </c>
      <c r="F5" s="163" t="s">
        <v>93</v>
      </c>
      <c r="G5" s="164" t="s">
        <v>87</v>
      </c>
      <c r="H5" s="164" t="s">
        <v>87</v>
      </c>
      <c r="I5" s="164" t="s">
        <v>160</v>
      </c>
    </row>
    <row r="6" spans="1:9" ht="12.95" customHeight="1" x14ac:dyDescent="0.2">
      <c r="A6" s="160"/>
      <c r="D6" s="160"/>
      <c r="F6" s="160"/>
      <c r="I6" s="160"/>
    </row>
    <row r="7" spans="1:9" ht="15.75" x14ac:dyDescent="0.25">
      <c r="A7" s="166" t="s">
        <v>13</v>
      </c>
      <c r="B7" s="167">
        <v>1002978.3582400001</v>
      </c>
      <c r="C7" s="167">
        <v>958867.16964999982</v>
      </c>
      <c r="D7" s="146">
        <v>-4.3980199799530495E-2</v>
      </c>
      <c r="F7" s="169" t="s">
        <v>157</v>
      </c>
      <c r="G7" s="50">
        <v>1363.2809300000006</v>
      </c>
      <c r="H7" s="50">
        <v>1766.1456699999997</v>
      </c>
      <c r="I7" s="147">
        <v>0.29551116804663202</v>
      </c>
    </row>
    <row r="8" spans="1:9" ht="15.75" customHeight="1" x14ac:dyDescent="0.25">
      <c r="A8" s="168"/>
      <c r="D8" s="146"/>
      <c r="F8" s="169" t="s">
        <v>158</v>
      </c>
      <c r="G8" s="50">
        <v>12939.549909999998</v>
      </c>
      <c r="H8" s="50">
        <v>17086.612349999974</v>
      </c>
      <c r="I8" s="147">
        <v>0.32049510754582156</v>
      </c>
    </row>
    <row r="9" spans="1:9" ht="15.75" customHeight="1" x14ac:dyDescent="0.25">
      <c r="A9" s="169" t="s">
        <v>95</v>
      </c>
      <c r="B9" s="50">
        <v>5030.9973500000033</v>
      </c>
      <c r="C9" s="50">
        <v>5498.24809</v>
      </c>
      <c r="D9" s="147">
        <v>9.287437609165039E-2</v>
      </c>
      <c r="F9" s="169" t="s">
        <v>159</v>
      </c>
      <c r="G9" s="50">
        <v>36355.840599999945</v>
      </c>
      <c r="H9" s="50">
        <v>36334.523130000009</v>
      </c>
      <c r="I9" s="147">
        <v>-5.8635613007762544E-4</v>
      </c>
    </row>
    <row r="10" spans="1:9" ht="15.75" customHeight="1" x14ac:dyDescent="0.25">
      <c r="A10" s="169" t="s">
        <v>161</v>
      </c>
      <c r="B10" s="50">
        <v>114268.7346500001</v>
      </c>
      <c r="C10" s="50">
        <v>116208.29843999985</v>
      </c>
      <c r="D10" s="147">
        <v>1.6973704976610993E-2</v>
      </c>
      <c r="F10" s="169" t="s">
        <v>96</v>
      </c>
      <c r="G10" s="50">
        <v>5168.8854500000025</v>
      </c>
      <c r="H10" s="50">
        <v>5321.830289999999</v>
      </c>
      <c r="I10" s="147">
        <v>2.9589520115984813E-2</v>
      </c>
    </row>
    <row r="11" spans="1:9" ht="15.75" customHeight="1" x14ac:dyDescent="0.25">
      <c r="A11" s="169" t="s">
        <v>98</v>
      </c>
      <c r="B11" s="50">
        <v>3855.535350000001</v>
      </c>
      <c r="C11" s="50">
        <v>3979.4154900000026</v>
      </c>
      <c r="D11" s="147">
        <v>3.2130464061236319E-2</v>
      </c>
      <c r="F11" s="169" t="s">
        <v>97</v>
      </c>
      <c r="G11" s="50">
        <v>8893.0012299999944</v>
      </c>
      <c r="H11" s="50">
        <v>6835.413569999997</v>
      </c>
      <c r="I11" s="147">
        <v>-0.23137157038265688</v>
      </c>
    </row>
    <row r="12" spans="1:9" ht="15.75" customHeight="1" x14ac:dyDescent="0.25">
      <c r="A12" s="169" t="s">
        <v>100</v>
      </c>
      <c r="B12" s="50">
        <v>8507.9879200000014</v>
      </c>
      <c r="C12" s="50">
        <v>9655.1143999999913</v>
      </c>
      <c r="D12" s="147">
        <v>0.13482934987523931</v>
      </c>
      <c r="F12" s="169" t="s">
        <v>99</v>
      </c>
      <c r="G12" s="50">
        <v>24328.125499999969</v>
      </c>
      <c r="H12" s="50">
        <v>25759.696729999989</v>
      </c>
      <c r="I12" s="147">
        <v>5.8844288270381684E-2</v>
      </c>
    </row>
    <row r="13" spans="1:9" ht="15.75" customHeight="1" x14ac:dyDescent="0.25">
      <c r="A13" s="169" t="s">
        <v>102</v>
      </c>
      <c r="B13" s="50">
        <v>2368.8095499999986</v>
      </c>
      <c r="C13" s="50">
        <v>1884.5905400000004</v>
      </c>
      <c r="D13" s="147">
        <v>-0.20441449588043015</v>
      </c>
      <c r="F13" s="169" t="s">
        <v>101</v>
      </c>
      <c r="G13" s="50">
        <v>20231.165729999957</v>
      </c>
      <c r="H13" s="50">
        <v>28213.586119999924</v>
      </c>
      <c r="I13" s="147">
        <v>0.39456057532874467</v>
      </c>
    </row>
    <row r="14" spans="1:9" ht="15.75" customHeight="1" x14ac:dyDescent="0.25">
      <c r="A14" s="169" t="s">
        <v>104</v>
      </c>
      <c r="B14" s="50">
        <v>27070.96367000003</v>
      </c>
      <c r="C14" s="50">
        <v>25320.439429999973</v>
      </c>
      <c r="D14" s="147">
        <v>-6.4664275026898421E-2</v>
      </c>
      <c r="F14" s="169" t="s">
        <v>103</v>
      </c>
      <c r="G14" s="50">
        <v>8897.7078599999932</v>
      </c>
      <c r="H14" s="50">
        <v>8217.2234599999974</v>
      </c>
      <c r="I14" s="147">
        <v>-7.6478617943744887E-2</v>
      </c>
    </row>
    <row r="15" spans="1:9" ht="15.75" customHeight="1" x14ac:dyDescent="0.25">
      <c r="A15" s="169" t="s">
        <v>106</v>
      </c>
      <c r="B15" s="50">
        <v>5466.2892800000045</v>
      </c>
      <c r="C15" s="50">
        <v>7607.6729300000025</v>
      </c>
      <c r="D15" s="147">
        <v>0.39174356502405883</v>
      </c>
      <c r="F15" s="169" t="s">
        <v>105</v>
      </c>
      <c r="G15" s="50">
        <v>2677.6826599999972</v>
      </c>
      <c r="H15" s="50">
        <v>1891.2099500000018</v>
      </c>
      <c r="I15" s="147">
        <v>-0.29371393471995533</v>
      </c>
    </row>
    <row r="16" spans="1:9" ht="15.75" customHeight="1" x14ac:dyDescent="0.25">
      <c r="A16" s="169" t="s">
        <v>108</v>
      </c>
      <c r="B16" s="50">
        <v>3413.0967300000011</v>
      </c>
      <c r="C16" s="50">
        <v>3801.5116799999983</v>
      </c>
      <c r="D16" s="147">
        <v>0.11380133079322285</v>
      </c>
      <c r="F16" s="169" t="s">
        <v>107</v>
      </c>
      <c r="G16" s="50">
        <v>6700.3896699999941</v>
      </c>
      <c r="H16" s="50">
        <v>7656.0241600000008</v>
      </c>
      <c r="I16" s="147">
        <v>0.14262371847994437</v>
      </c>
    </row>
    <row r="17" spans="1:9" ht="15.75" customHeight="1" x14ac:dyDescent="0.25">
      <c r="A17" s="169" t="s">
        <v>110</v>
      </c>
      <c r="B17" s="50">
        <v>57582.152510000007</v>
      </c>
      <c r="C17" s="50">
        <v>79570.206519999978</v>
      </c>
      <c r="D17" s="147">
        <v>0.38185536753217786</v>
      </c>
      <c r="F17" s="169" t="s">
        <v>109</v>
      </c>
      <c r="G17" s="50">
        <v>1531.4867799999997</v>
      </c>
      <c r="H17" s="50">
        <v>1475.1930499999999</v>
      </c>
      <c r="I17" s="147">
        <v>-3.6757568354589321E-2</v>
      </c>
    </row>
    <row r="18" spans="1:9" ht="15.75" customHeight="1" x14ac:dyDescent="0.25">
      <c r="A18" s="169" t="s">
        <v>112</v>
      </c>
      <c r="B18" s="50">
        <v>11924.413080000015</v>
      </c>
      <c r="C18" s="50">
        <v>13090.775409999993</v>
      </c>
      <c r="D18" s="147">
        <v>9.7812975965771987E-2</v>
      </c>
      <c r="F18" s="169" t="s">
        <v>111</v>
      </c>
      <c r="G18" s="50">
        <v>7411.0124900000001</v>
      </c>
      <c r="H18" s="50">
        <v>7980.5755199999958</v>
      </c>
      <c r="I18" s="147">
        <v>7.6853605464642261E-2</v>
      </c>
    </row>
    <row r="19" spans="1:9" ht="15.75" customHeight="1" x14ac:dyDescent="0.25">
      <c r="A19" s="169" t="s">
        <v>114</v>
      </c>
      <c r="B19" s="50">
        <v>6945.2196699999922</v>
      </c>
      <c r="C19" s="50">
        <v>8100.0963599999977</v>
      </c>
      <c r="D19" s="147">
        <v>0.16628368070034094</v>
      </c>
      <c r="F19" s="169" t="s">
        <v>113</v>
      </c>
      <c r="G19" s="50">
        <v>114194.81798999988</v>
      </c>
      <c r="H19" s="50">
        <v>107443.29554000006</v>
      </c>
      <c r="I19" s="147">
        <v>-5.9122844353506898E-2</v>
      </c>
    </row>
    <row r="20" spans="1:9" ht="15.75" customHeight="1" x14ac:dyDescent="0.25">
      <c r="A20" s="169" t="s">
        <v>116</v>
      </c>
      <c r="B20" s="50">
        <v>416.66304000000002</v>
      </c>
      <c r="C20" s="50">
        <v>343.50169</v>
      </c>
      <c r="D20" s="147">
        <v>-0.17558876832463954</v>
      </c>
      <c r="F20" s="169" t="s">
        <v>115</v>
      </c>
      <c r="G20" s="50">
        <v>1348.2510999999995</v>
      </c>
      <c r="H20" s="50">
        <v>854.80991000000029</v>
      </c>
      <c r="I20" s="147">
        <v>-0.36598612083461268</v>
      </c>
    </row>
    <row r="21" spans="1:9" ht="15.75" customHeight="1" x14ac:dyDescent="0.25">
      <c r="A21" s="169" t="s">
        <v>118</v>
      </c>
      <c r="B21" s="50">
        <v>2908.3224099999998</v>
      </c>
      <c r="C21" s="50">
        <v>3471.6269300000026</v>
      </c>
      <c r="D21" s="147">
        <v>0.19368709537262174</v>
      </c>
      <c r="F21" s="169" t="s">
        <v>117</v>
      </c>
      <c r="G21" s="50">
        <v>25111.840389999972</v>
      </c>
      <c r="H21" s="50">
        <v>20679.357630000013</v>
      </c>
      <c r="I21" s="147">
        <v>-0.17650967396897999</v>
      </c>
    </row>
    <row r="22" spans="1:9" ht="15.75" customHeight="1" x14ac:dyDescent="0.25">
      <c r="A22" s="169" t="s">
        <v>120</v>
      </c>
      <c r="B22" s="50">
        <v>7282.0088699999997</v>
      </c>
      <c r="C22" s="50">
        <v>8706.6882900000073</v>
      </c>
      <c r="D22" s="147">
        <v>0.19564373587476935</v>
      </c>
      <c r="F22" s="169" t="s">
        <v>119</v>
      </c>
      <c r="G22" s="50">
        <v>5370.9260099999983</v>
      </c>
      <c r="H22" s="50">
        <v>6762.2890500000003</v>
      </c>
      <c r="I22" s="147">
        <v>0.25905459084885107</v>
      </c>
    </row>
    <row r="23" spans="1:9" ht="15.75" customHeight="1" x14ac:dyDescent="0.25">
      <c r="A23" s="169" t="s">
        <v>122</v>
      </c>
      <c r="B23" s="50">
        <v>41974.415770000007</v>
      </c>
      <c r="C23" s="50">
        <v>66499.114199999967</v>
      </c>
      <c r="D23" s="147">
        <v>0.58427730273564116</v>
      </c>
      <c r="F23" s="169" t="s">
        <v>121</v>
      </c>
      <c r="G23" s="50">
        <v>2443.8547900000012</v>
      </c>
      <c r="H23" s="50">
        <v>1898.8768399999997</v>
      </c>
      <c r="I23" s="147">
        <v>-0.22299931740216095</v>
      </c>
    </row>
    <row r="24" spans="1:9" ht="15.75" customHeight="1" x14ac:dyDescent="0.25">
      <c r="A24" s="169" t="s">
        <v>123</v>
      </c>
      <c r="B24" s="50">
        <v>1490.1269699999991</v>
      </c>
      <c r="C24" s="50">
        <v>1542.5196100000003</v>
      </c>
      <c r="D24" s="147">
        <v>3.5159849499268647E-2</v>
      </c>
      <c r="F24" s="169" t="s">
        <v>162</v>
      </c>
      <c r="G24" s="50">
        <v>63452.715180000036</v>
      </c>
      <c r="H24" s="50">
        <v>70093.858609999937</v>
      </c>
      <c r="I24" s="147">
        <v>0.10466287236346905</v>
      </c>
    </row>
    <row r="25" spans="1:9" ht="15.75" customHeight="1" x14ac:dyDescent="0.25">
      <c r="A25" s="169" t="s">
        <v>125</v>
      </c>
      <c r="B25" s="50">
        <v>3145.6264200000037</v>
      </c>
      <c r="C25" s="50">
        <v>3566.5200799999989</v>
      </c>
      <c r="D25" s="147">
        <v>0.13380281184184439</v>
      </c>
      <c r="F25" s="169" t="s">
        <v>124</v>
      </c>
      <c r="G25" s="50">
        <v>2243.1802899999984</v>
      </c>
      <c r="H25" s="50">
        <v>3058.0381499999994</v>
      </c>
      <c r="I25" s="147">
        <v>0.36326008374476282</v>
      </c>
    </row>
    <row r="26" spans="1:9" ht="15.75" customHeight="1" x14ac:dyDescent="0.25">
      <c r="A26" s="169" t="s">
        <v>127</v>
      </c>
      <c r="B26" s="50">
        <v>1268.15851</v>
      </c>
      <c r="C26" s="50">
        <v>1489.8090900000004</v>
      </c>
      <c r="D26" s="147">
        <v>0.1747814474706324</v>
      </c>
      <c r="F26" s="169" t="s">
        <v>126</v>
      </c>
      <c r="G26" s="50">
        <v>468.40025000000009</v>
      </c>
      <c r="H26" s="50">
        <v>690.12758000000008</v>
      </c>
      <c r="I26" s="147">
        <v>0.47337150225688385</v>
      </c>
    </row>
    <row r="27" spans="1:9" ht="15.75" customHeight="1" x14ac:dyDescent="0.25">
      <c r="A27" s="169" t="s">
        <v>129</v>
      </c>
      <c r="B27" s="50">
        <v>2914.2822000000033</v>
      </c>
      <c r="C27" s="50">
        <v>2260.3848299999991</v>
      </c>
      <c r="D27" s="147">
        <v>-0.22437681910145957</v>
      </c>
      <c r="F27" s="169" t="s">
        <v>128</v>
      </c>
      <c r="G27" s="50">
        <v>7610.0988999999972</v>
      </c>
      <c r="H27" s="50">
        <v>8570.7392599999985</v>
      </c>
      <c r="I27" s="147">
        <v>0.12623230954330977</v>
      </c>
    </row>
    <row r="28" spans="1:9" ht="15.75" customHeight="1" x14ac:dyDescent="0.25">
      <c r="A28" s="169" t="s">
        <v>131</v>
      </c>
      <c r="B28" s="50">
        <v>4813.8782800000017</v>
      </c>
      <c r="C28" s="50">
        <v>3527.3854800000004</v>
      </c>
      <c r="D28" s="147">
        <v>-0.26724664089346295</v>
      </c>
      <c r="F28" s="169" t="s">
        <v>130</v>
      </c>
      <c r="G28" s="50">
        <v>2146.9479399999996</v>
      </c>
      <c r="H28" s="50">
        <v>1540.5565500000007</v>
      </c>
      <c r="I28" s="147">
        <v>-0.28244345319337316</v>
      </c>
    </row>
    <row r="29" spans="1:9" ht="15.75" customHeight="1" x14ac:dyDescent="0.25">
      <c r="A29" s="169" t="s">
        <v>133</v>
      </c>
      <c r="B29" s="50">
        <v>17267.946540000012</v>
      </c>
      <c r="C29" s="50">
        <v>19257.21347000001</v>
      </c>
      <c r="D29" s="147">
        <v>0.11519997038397123</v>
      </c>
      <c r="F29" s="169" t="s">
        <v>132</v>
      </c>
      <c r="G29" s="50">
        <v>4193.008319999999</v>
      </c>
      <c r="H29" s="50">
        <v>4068.8301600000018</v>
      </c>
      <c r="I29" s="147">
        <v>-2.9615529119674466E-2</v>
      </c>
    </row>
    <row r="30" spans="1:9" ht="15.75" customHeight="1" x14ac:dyDescent="0.25">
      <c r="A30" s="169" t="s">
        <v>135</v>
      </c>
      <c r="B30" s="50">
        <v>14076.445820000003</v>
      </c>
      <c r="C30" s="50">
        <v>12480.977119999992</v>
      </c>
      <c r="D30" s="147">
        <v>-0.11334314928652989</v>
      </c>
      <c r="F30" s="169" t="s">
        <v>134</v>
      </c>
      <c r="G30" s="50">
        <v>443.59884999999997</v>
      </c>
      <c r="H30" s="50">
        <v>607.56007999999974</v>
      </c>
      <c r="I30" s="147">
        <v>0.36961599427049863</v>
      </c>
    </row>
    <row r="31" spans="1:9" ht="15.75" customHeight="1" x14ac:dyDescent="0.25">
      <c r="A31" s="169" t="s">
        <v>137</v>
      </c>
      <c r="B31" s="50">
        <v>56474.174860000036</v>
      </c>
      <c r="C31" s="50">
        <v>57480.474080000044</v>
      </c>
      <c r="D31" s="147">
        <v>1.7818750295947261E-2</v>
      </c>
      <c r="F31" s="169" t="s">
        <v>136</v>
      </c>
      <c r="G31" s="50">
        <v>4878.6010600000018</v>
      </c>
      <c r="H31" s="50">
        <v>2067.9530999999988</v>
      </c>
      <c r="I31" s="147">
        <v>-0.57611760532024359</v>
      </c>
    </row>
    <row r="32" spans="1:9" ht="15.75" customHeight="1" x14ac:dyDescent="0.25">
      <c r="A32" s="169" t="s">
        <v>139</v>
      </c>
      <c r="B32" s="50">
        <v>1940.2887400000002</v>
      </c>
      <c r="C32" s="50">
        <v>1923.3048699999999</v>
      </c>
      <c r="D32" s="147">
        <v>-8.7532693716504406E-3</v>
      </c>
      <c r="F32" s="169" t="s">
        <v>138</v>
      </c>
      <c r="G32" s="50">
        <v>2297.839550000002</v>
      </c>
      <c r="H32" s="50">
        <v>1696.6711800000005</v>
      </c>
      <c r="I32" s="147">
        <v>-0.26162330176621817</v>
      </c>
    </row>
    <row r="33" spans="1:253" ht="15.75" customHeight="1" x14ac:dyDescent="0.25">
      <c r="A33" s="169" t="s">
        <v>141</v>
      </c>
      <c r="B33" s="50">
        <v>17379.442890000006</v>
      </c>
      <c r="C33" s="50">
        <v>15568.538999999975</v>
      </c>
      <c r="D33" s="147">
        <v>-0.10419804026295976</v>
      </c>
      <c r="F33" s="169" t="s">
        <v>140</v>
      </c>
      <c r="G33" s="50">
        <v>2765.5972399999987</v>
      </c>
      <c r="H33" s="50">
        <v>2339.9577100000006</v>
      </c>
      <c r="I33" s="147">
        <v>-0.153905103694708</v>
      </c>
    </row>
    <row r="34" spans="1:253" ht="15.75" customHeight="1" x14ac:dyDescent="0.25">
      <c r="A34" s="169" t="s">
        <v>143</v>
      </c>
      <c r="B34" s="50">
        <v>6253.9581399999997</v>
      </c>
      <c r="C34" s="50">
        <v>7480.7479800000128</v>
      </c>
      <c r="D34" s="147">
        <v>0.19616214444313718</v>
      </c>
      <c r="F34" s="169" t="s">
        <v>142</v>
      </c>
      <c r="G34" s="50">
        <v>2328.4676699999991</v>
      </c>
      <c r="H34" s="50">
        <v>2426.4938500000007</v>
      </c>
      <c r="I34" s="147">
        <v>4.2099008400662719E-2</v>
      </c>
    </row>
    <row r="35" spans="1:253" ht="15.75" customHeight="1" x14ac:dyDescent="0.25">
      <c r="A35" s="169" t="s">
        <v>145</v>
      </c>
      <c r="B35" s="50">
        <v>138.58704999999998</v>
      </c>
      <c r="C35" s="50">
        <v>172.58573000000004</v>
      </c>
      <c r="D35" s="147">
        <v>0.24532364315424915</v>
      </c>
      <c r="F35" s="169" t="s">
        <v>144</v>
      </c>
      <c r="G35" s="50">
        <v>2289.180249999999</v>
      </c>
      <c r="H35" s="50">
        <v>2318.7242700000002</v>
      </c>
      <c r="I35" s="147">
        <v>1.2905938708846154E-2</v>
      </c>
    </row>
    <row r="36" spans="1:253" ht="15.75" customHeight="1" x14ac:dyDescent="0.25">
      <c r="A36" s="169" t="s">
        <v>147</v>
      </c>
      <c r="B36" s="50">
        <v>9703.2787399999925</v>
      </c>
      <c r="C36" s="50">
        <v>9115.3768599999912</v>
      </c>
      <c r="D36" s="147">
        <v>-6.0587961631616616E-2</v>
      </c>
      <c r="F36" s="169" t="s">
        <v>146</v>
      </c>
      <c r="G36" s="50">
        <v>12991.079390000004</v>
      </c>
      <c r="H36" s="50">
        <v>11156.761630000003</v>
      </c>
      <c r="I36" s="147">
        <v>-0.14119825650607476</v>
      </c>
    </row>
    <row r="37" spans="1:253" ht="15.75" customHeight="1" x14ac:dyDescent="0.25">
      <c r="A37" s="169" t="s">
        <v>149</v>
      </c>
      <c r="B37" s="50">
        <v>1739.3525700000007</v>
      </c>
      <c r="C37" s="50">
        <v>733.21143000000018</v>
      </c>
      <c r="D37" s="147">
        <v>-0.57845727045437378</v>
      </c>
      <c r="F37" s="169" t="s">
        <v>148</v>
      </c>
      <c r="G37" s="50">
        <v>3482.7146699999989</v>
      </c>
      <c r="H37" s="50">
        <v>3548.4795099999997</v>
      </c>
      <c r="I37" s="147">
        <v>1.8883212158175677E-2</v>
      </c>
    </row>
    <row r="38" spans="1:253" ht="15.75" customHeight="1" x14ac:dyDescent="0.25">
      <c r="A38" s="169" t="s">
        <v>151</v>
      </c>
      <c r="B38" s="50">
        <v>1459.2693499999989</v>
      </c>
      <c r="C38" s="50">
        <v>1280.5736400000005</v>
      </c>
      <c r="D38" s="147">
        <v>-0.12245560423783208</v>
      </c>
      <c r="F38" s="169" t="s">
        <v>150</v>
      </c>
      <c r="G38" s="50">
        <v>125560.17455000019</v>
      </c>
      <c r="H38" s="50">
        <v>24895.59569999998</v>
      </c>
      <c r="I38" s="147">
        <v>-0.80172378869952809</v>
      </c>
    </row>
    <row r="39" spans="1:253" ht="15.75" customHeight="1" x14ac:dyDescent="0.25">
      <c r="A39" s="169" t="s">
        <v>153</v>
      </c>
      <c r="B39" s="50">
        <v>1771.8057799999985</v>
      </c>
      <c r="C39" s="50">
        <v>1553.8681199999996</v>
      </c>
      <c r="D39" s="147">
        <v>-0.12300313186696965</v>
      </c>
      <c r="F39" s="169" t="s">
        <v>152</v>
      </c>
      <c r="G39" s="50">
        <v>1658.4697200000001</v>
      </c>
      <c r="H39" s="50">
        <v>1687.7172599999999</v>
      </c>
      <c r="I39" s="147">
        <v>1.7635257157423423E-2</v>
      </c>
    </row>
    <row r="40" spans="1:253" ht="15.75" customHeight="1" x14ac:dyDescent="0.25">
      <c r="A40" s="169" t="s">
        <v>155</v>
      </c>
      <c r="B40" s="50">
        <v>4051.3133700000021</v>
      </c>
      <c r="C40" s="50">
        <v>3925.426539999999</v>
      </c>
      <c r="D40" s="147">
        <v>-3.1073091243001727E-2</v>
      </c>
      <c r="F40" s="169" t="s">
        <v>154</v>
      </c>
      <c r="G40" s="50">
        <v>25657.795989999991</v>
      </c>
      <c r="H40" s="50">
        <v>25114.297860000046</v>
      </c>
      <c r="I40" s="147">
        <v>-2.118257274365154E-2</v>
      </c>
    </row>
    <row r="41" spans="1:253" ht="15.75" customHeight="1" x14ac:dyDescent="0.25">
      <c r="A41" s="169" t="s">
        <v>156</v>
      </c>
      <c r="B41" s="50">
        <v>2755.0338100000017</v>
      </c>
      <c r="C41" s="50">
        <v>2345.8842400000008</v>
      </c>
      <c r="D41" s="147">
        <v>-0.14850981810637043</v>
      </c>
      <c r="F41" s="169" t="s">
        <v>325</v>
      </c>
      <c r="G41" s="50">
        <v>5884.0894399999988</v>
      </c>
      <c r="H41" s="50">
        <v>7366.0416500000119</v>
      </c>
      <c r="I41" s="147">
        <v>0.25185752614936696</v>
      </c>
    </row>
    <row r="42" spans="1:253" ht="12.95" customHeight="1" x14ac:dyDescent="0.2">
      <c r="A42" s="338"/>
      <c r="B42" s="338"/>
      <c r="C42" s="338"/>
      <c r="D42" s="338"/>
      <c r="E42" s="338"/>
      <c r="F42" s="338"/>
    </row>
    <row r="43" spans="1:253" ht="12.95" customHeight="1" x14ac:dyDescent="0.2">
      <c r="A43" s="338"/>
      <c r="B43" s="338"/>
      <c r="C43" s="338"/>
      <c r="D43" s="338"/>
      <c r="E43" s="338"/>
      <c r="F43" s="338"/>
    </row>
    <row r="44" spans="1:253" ht="24.75" customHeight="1" x14ac:dyDescent="0.2">
      <c r="A44" s="524" t="s">
        <v>482</v>
      </c>
      <c r="B44" s="524"/>
      <c r="C44" s="524"/>
      <c r="D44" s="524"/>
      <c r="E44" s="524"/>
      <c r="F44" s="524"/>
      <c r="G44" s="524"/>
      <c r="H44" s="524"/>
      <c r="I44" s="524"/>
      <c r="P44" s="525"/>
      <c r="Q44" s="503"/>
      <c r="R44" s="503"/>
      <c r="S44" s="503"/>
      <c r="T44" s="503"/>
      <c r="U44" s="503"/>
      <c r="V44" s="503"/>
      <c r="W44" s="503"/>
      <c r="X44" s="503"/>
      <c r="Y44" s="525"/>
      <c r="Z44" s="503"/>
      <c r="AA44" s="503"/>
      <c r="AB44" s="503"/>
      <c r="AC44" s="503"/>
      <c r="AD44" s="503"/>
      <c r="AE44" s="503"/>
      <c r="AF44" s="503"/>
      <c r="AG44" s="503"/>
      <c r="AH44" s="525"/>
      <c r="AI44" s="503"/>
      <c r="AJ44" s="503"/>
      <c r="AK44" s="503"/>
      <c r="AL44" s="503"/>
      <c r="AM44" s="503"/>
      <c r="AN44" s="503"/>
      <c r="AO44" s="503"/>
      <c r="AP44" s="503"/>
      <c r="AQ44" s="525"/>
      <c r="AR44" s="503"/>
      <c r="AS44" s="503"/>
      <c r="AT44" s="503"/>
      <c r="AU44" s="503"/>
      <c r="AV44" s="503"/>
      <c r="AW44" s="503"/>
      <c r="AX44" s="503"/>
      <c r="AY44" s="503"/>
      <c r="AZ44" s="525"/>
      <c r="BA44" s="503"/>
      <c r="BB44" s="503"/>
      <c r="BC44" s="503"/>
      <c r="BD44" s="503"/>
      <c r="BE44" s="503"/>
      <c r="BF44" s="503"/>
      <c r="BG44" s="503"/>
      <c r="BH44" s="503"/>
      <c r="BI44" s="525"/>
      <c r="BJ44" s="503"/>
      <c r="BK44" s="503"/>
      <c r="BL44" s="503"/>
      <c r="BM44" s="503"/>
      <c r="BN44" s="503"/>
      <c r="BO44" s="503"/>
      <c r="BP44" s="503"/>
      <c r="BQ44" s="503"/>
      <c r="BR44" s="525"/>
      <c r="BS44" s="503"/>
      <c r="BT44" s="503"/>
      <c r="BU44" s="503"/>
      <c r="BV44" s="503"/>
      <c r="BW44" s="503"/>
      <c r="BX44" s="503"/>
      <c r="BY44" s="503"/>
      <c r="BZ44" s="503"/>
      <c r="CA44" s="525"/>
      <c r="CB44" s="503"/>
      <c r="CC44" s="503"/>
      <c r="CD44" s="503"/>
      <c r="CE44" s="503"/>
      <c r="CF44" s="503"/>
      <c r="CG44" s="503"/>
      <c r="CH44" s="503"/>
      <c r="CI44" s="503"/>
      <c r="CJ44" s="525"/>
      <c r="CK44" s="503"/>
      <c r="CL44" s="503"/>
      <c r="CM44" s="503"/>
      <c r="CN44" s="503"/>
      <c r="CO44" s="503"/>
      <c r="CP44" s="503"/>
      <c r="CQ44" s="503"/>
      <c r="CR44" s="503"/>
      <c r="CS44" s="525"/>
      <c r="CT44" s="503"/>
      <c r="CU44" s="503"/>
      <c r="CV44" s="503"/>
      <c r="CW44" s="503"/>
      <c r="CX44" s="503"/>
      <c r="CY44" s="503"/>
      <c r="CZ44" s="503"/>
      <c r="DA44" s="503"/>
      <c r="DB44" s="525"/>
      <c r="DC44" s="503"/>
      <c r="DD44" s="503"/>
      <c r="DE44" s="503"/>
      <c r="DF44" s="503"/>
      <c r="DG44" s="503"/>
      <c r="DH44" s="503"/>
      <c r="DI44" s="503"/>
      <c r="DJ44" s="503"/>
      <c r="DK44" s="525"/>
      <c r="DL44" s="503"/>
      <c r="DM44" s="503"/>
      <c r="DN44" s="503"/>
      <c r="DO44" s="503"/>
      <c r="DP44" s="503"/>
      <c r="DQ44" s="503"/>
      <c r="DR44" s="503"/>
      <c r="DS44" s="503"/>
      <c r="DT44" s="525"/>
      <c r="DU44" s="503"/>
      <c r="DV44" s="503"/>
      <c r="DW44" s="503"/>
      <c r="DX44" s="503"/>
      <c r="DY44" s="503"/>
      <c r="DZ44" s="503"/>
      <c r="EA44" s="503"/>
      <c r="EB44" s="503"/>
      <c r="EC44" s="525"/>
      <c r="ED44" s="503"/>
      <c r="EE44" s="503"/>
      <c r="EF44" s="503"/>
      <c r="EG44" s="503"/>
      <c r="EH44" s="503"/>
      <c r="EI44" s="503"/>
      <c r="EJ44" s="503"/>
      <c r="EK44" s="503"/>
      <c r="EL44" s="525"/>
      <c r="EM44" s="503"/>
      <c r="EN44" s="503"/>
      <c r="EO44" s="503"/>
      <c r="EP44" s="503"/>
      <c r="EQ44" s="503"/>
      <c r="ER44" s="503"/>
      <c r="ES44" s="503"/>
      <c r="ET44" s="503"/>
      <c r="EU44" s="525"/>
      <c r="EV44" s="503"/>
      <c r="EW44" s="503"/>
      <c r="EX44" s="503"/>
      <c r="EY44" s="503"/>
      <c r="EZ44" s="503"/>
      <c r="FA44" s="503"/>
      <c r="FB44" s="503"/>
      <c r="FC44" s="503"/>
      <c r="FD44" s="525"/>
      <c r="FE44" s="503"/>
      <c r="FF44" s="503"/>
      <c r="FG44" s="503"/>
      <c r="FH44" s="503"/>
      <c r="FI44" s="503"/>
      <c r="FJ44" s="503"/>
      <c r="FK44" s="503"/>
      <c r="FL44" s="503"/>
      <c r="FM44" s="525"/>
      <c r="FN44" s="503"/>
      <c r="FO44" s="503"/>
      <c r="FP44" s="503"/>
      <c r="FQ44" s="503"/>
      <c r="FR44" s="503"/>
      <c r="FS44" s="503"/>
      <c r="FT44" s="503"/>
      <c r="FU44" s="503"/>
      <c r="FV44" s="525"/>
      <c r="FW44" s="503"/>
      <c r="FX44" s="503"/>
      <c r="FY44" s="503"/>
      <c r="FZ44" s="503"/>
      <c r="GA44" s="503"/>
      <c r="GB44" s="503"/>
      <c r="GC44" s="503"/>
      <c r="GD44" s="503"/>
      <c r="GE44" s="525"/>
      <c r="GF44" s="503"/>
      <c r="GG44" s="503"/>
      <c r="GH44" s="503"/>
      <c r="GI44" s="503"/>
      <c r="GJ44" s="503"/>
      <c r="GK44" s="503"/>
      <c r="GL44" s="503"/>
      <c r="GM44" s="503"/>
      <c r="GN44" s="525"/>
      <c r="GO44" s="503"/>
      <c r="GP44" s="503"/>
      <c r="GQ44" s="503"/>
      <c r="GR44" s="503"/>
      <c r="GS44" s="503"/>
      <c r="GT44" s="503"/>
      <c r="GU44" s="503"/>
      <c r="GV44" s="503"/>
      <c r="GW44" s="525"/>
      <c r="GX44" s="503"/>
      <c r="GY44" s="503"/>
      <c r="GZ44" s="503"/>
      <c r="HA44" s="503"/>
      <c r="HB44" s="503"/>
      <c r="HC44" s="503"/>
      <c r="HD44" s="503"/>
      <c r="HE44" s="503"/>
      <c r="HF44" s="525"/>
      <c r="HG44" s="503"/>
      <c r="HH44" s="503"/>
      <c r="HI44" s="503"/>
      <c r="HJ44" s="503"/>
      <c r="HK44" s="503"/>
      <c r="HL44" s="503"/>
      <c r="HM44" s="503"/>
      <c r="HN44" s="503"/>
      <c r="HO44" s="525"/>
      <c r="HP44" s="503"/>
      <c r="HQ44" s="503"/>
      <c r="HR44" s="503"/>
      <c r="HS44" s="503"/>
      <c r="HT44" s="503"/>
      <c r="HU44" s="503"/>
      <c r="HV44" s="503"/>
      <c r="HW44" s="503"/>
      <c r="HX44" s="525"/>
      <c r="HY44" s="503"/>
      <c r="HZ44" s="503"/>
      <c r="IA44" s="503"/>
      <c r="IB44" s="503"/>
      <c r="IC44" s="503"/>
      <c r="ID44" s="503"/>
      <c r="IE44" s="503"/>
      <c r="IF44" s="503"/>
      <c r="IG44" s="525"/>
      <c r="IH44" s="503"/>
      <c r="II44" s="503"/>
      <c r="IJ44" s="503"/>
      <c r="IK44" s="503"/>
      <c r="IL44" s="503"/>
      <c r="IM44" s="503"/>
      <c r="IN44" s="503"/>
      <c r="IO44" s="503"/>
      <c r="IP44" s="525"/>
      <c r="IQ44" s="503"/>
      <c r="IR44" s="503"/>
      <c r="IS44" s="503"/>
    </row>
    <row r="45" spans="1:253" ht="17.25" customHeight="1" x14ac:dyDescent="0.2">
      <c r="A45" s="524" t="s">
        <v>483</v>
      </c>
      <c r="B45" s="524"/>
      <c r="C45" s="524"/>
      <c r="D45" s="524"/>
      <c r="E45" s="524"/>
      <c r="F45" s="524"/>
      <c r="G45" s="524"/>
      <c r="H45" s="524"/>
      <c r="I45" s="524"/>
    </row>
  </sheetData>
  <mergeCells count="31">
    <mergeCell ref="HF44:HN44"/>
    <mergeCell ref="HO44:HW44"/>
    <mergeCell ref="HX44:IF44"/>
    <mergeCell ref="IG44:IO44"/>
    <mergeCell ref="IP44:IS44"/>
    <mergeCell ref="FM44:FU44"/>
    <mergeCell ref="FV44:GD44"/>
    <mergeCell ref="GE44:GM44"/>
    <mergeCell ref="GN44:GV44"/>
    <mergeCell ref="GW44:HE44"/>
    <mergeCell ref="DT44:EB44"/>
    <mergeCell ref="EC44:EK44"/>
    <mergeCell ref="EL44:ET44"/>
    <mergeCell ref="EU44:FC44"/>
    <mergeCell ref="FD44:FL44"/>
    <mergeCell ref="CA44:CI44"/>
    <mergeCell ref="CJ44:CR44"/>
    <mergeCell ref="CS44:DA44"/>
    <mergeCell ref="DB44:DJ44"/>
    <mergeCell ref="DK44:DS44"/>
    <mergeCell ref="A1:I1"/>
    <mergeCell ref="A2:I2"/>
    <mergeCell ref="AZ44:BH44"/>
    <mergeCell ref="BI44:BQ44"/>
    <mergeCell ref="BR44:BZ44"/>
    <mergeCell ref="A45:I45"/>
    <mergeCell ref="P44:X44"/>
    <mergeCell ref="Y44:AG44"/>
    <mergeCell ref="AH44:AP44"/>
    <mergeCell ref="AQ44:AY44"/>
    <mergeCell ref="A44:I44"/>
  </mergeCells>
  <phoneticPr fontId="0" type="noConversion"/>
  <pageMargins left="0.77" right="0.44" top="1.29" bottom="0.5" header="0.5" footer="0.25"/>
  <pageSetup scale="80" orientation="portrait" r:id="rId1"/>
  <headerFooter alignWithMargins="0">
    <oddHeader>&amp;R&amp;"Times New Roman,Bold Italic"Pennsylvania Department of Revenue</oddHeader>
    <oddFooter>&amp;C&amp;12- 19 -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zoomScale="75" workbookViewId="0">
      <selection activeCell="I15" sqref="I15"/>
    </sheetView>
  </sheetViews>
  <sheetFormatPr defaultColWidth="9.83203125" defaultRowHeight="11.25" x14ac:dyDescent="0.2"/>
  <cols>
    <col min="1" max="1" width="14" style="160" customWidth="1"/>
    <col min="2" max="3" width="14.83203125" style="160" bestFit="1" customWidth="1"/>
    <col min="4" max="4" width="10.1640625" style="173" bestFit="1" customWidth="1"/>
    <col min="5" max="5" width="9.1640625" style="160" customWidth="1"/>
    <col min="6" max="6" width="16.83203125" style="160" customWidth="1"/>
    <col min="7" max="8" width="14.83203125" style="160" bestFit="1" customWidth="1"/>
    <col min="9" max="9" width="10.1640625" style="173" bestFit="1" customWidth="1"/>
    <col min="10" max="12" width="9.83203125" style="160"/>
    <col min="13" max="13" width="12.5" style="160" bestFit="1" customWidth="1"/>
    <col min="14" max="16384" width="9.83203125" style="160"/>
  </cols>
  <sheetData>
    <row r="1" spans="1:14" ht="19.5" x14ac:dyDescent="0.3">
      <c r="A1" s="526" t="s">
        <v>301</v>
      </c>
      <c r="B1" s="526"/>
      <c r="C1" s="526"/>
      <c r="D1" s="526"/>
      <c r="E1" s="526"/>
      <c r="F1" s="526"/>
      <c r="G1" s="526"/>
      <c r="H1" s="526"/>
      <c r="I1" s="526"/>
    </row>
    <row r="2" spans="1:14" ht="12.95" customHeight="1" x14ac:dyDescent="0.2">
      <c r="A2" s="529" t="s">
        <v>0</v>
      </c>
      <c r="B2" s="529"/>
      <c r="C2" s="529"/>
      <c r="D2" s="529"/>
      <c r="E2" s="529"/>
      <c r="F2" s="529"/>
      <c r="G2" s="529"/>
      <c r="H2" s="529"/>
      <c r="I2" s="529"/>
    </row>
    <row r="3" spans="1:14" ht="12.95" customHeight="1" x14ac:dyDescent="0.25">
      <c r="A3" s="16"/>
      <c r="B3" s="172"/>
      <c r="C3" s="172"/>
      <c r="D3" s="172"/>
    </row>
    <row r="4" spans="1:14" ht="15.75" x14ac:dyDescent="0.25">
      <c r="A4" s="161"/>
      <c r="B4" s="211" t="s">
        <v>514</v>
      </c>
      <c r="C4" s="211" t="s">
        <v>544</v>
      </c>
      <c r="D4" s="174"/>
      <c r="E4" s="161"/>
      <c r="F4" s="161"/>
      <c r="G4" s="162" t="str">
        <f>B4</f>
        <v>2014-15</v>
      </c>
      <c r="H4" s="211" t="str">
        <f>+C4</f>
        <v>2015-16</v>
      </c>
      <c r="I4" s="174"/>
    </row>
    <row r="5" spans="1:14" ht="12.95" customHeight="1" x14ac:dyDescent="0.25">
      <c r="A5" s="163" t="s">
        <v>93</v>
      </c>
      <c r="B5" s="164" t="s">
        <v>87</v>
      </c>
      <c r="C5" s="164" t="s">
        <v>87</v>
      </c>
      <c r="D5" s="164" t="s">
        <v>160</v>
      </c>
      <c r="E5" s="165"/>
      <c r="F5" s="163" t="s">
        <v>93</v>
      </c>
      <c r="G5" s="164" t="s">
        <v>87</v>
      </c>
      <c r="H5" s="164" t="s">
        <v>87</v>
      </c>
      <c r="I5" s="164" t="s">
        <v>160</v>
      </c>
    </row>
    <row r="6" spans="1:14" ht="12.95" customHeight="1" x14ac:dyDescent="0.25">
      <c r="B6" s="172"/>
      <c r="C6" s="172"/>
      <c r="D6" s="172"/>
      <c r="G6" s="50"/>
      <c r="H6" s="50"/>
      <c r="I6" s="172"/>
    </row>
    <row r="7" spans="1:14" s="170" customFormat="1" ht="15.75" customHeight="1" x14ac:dyDescent="0.25">
      <c r="A7" s="166" t="s">
        <v>13</v>
      </c>
      <c r="B7" s="162">
        <v>483067.39</v>
      </c>
      <c r="C7" s="162">
        <v>560583.4106200001</v>
      </c>
      <c r="D7" s="175">
        <v>0.16046626666312558</v>
      </c>
      <c r="E7" s="168"/>
    </row>
    <row r="8" spans="1:14" s="170" customFormat="1" ht="15.75" customHeight="1" x14ac:dyDescent="0.25">
      <c r="A8" s="168"/>
      <c r="D8" s="175"/>
      <c r="E8" s="168"/>
      <c r="F8" s="169" t="s">
        <v>157</v>
      </c>
      <c r="G8" s="50">
        <v>488.20231999999999</v>
      </c>
      <c r="H8" s="50">
        <v>532.53200000000004</v>
      </c>
      <c r="I8" s="176">
        <v>9.0801862637605035E-2</v>
      </c>
      <c r="L8" s="455"/>
      <c r="M8" s="456"/>
    </row>
    <row r="9" spans="1:14" s="170" customFormat="1" ht="15.75" customHeight="1" x14ac:dyDescent="0.25">
      <c r="A9" s="169" t="s">
        <v>95</v>
      </c>
      <c r="B9" s="50">
        <v>3266.4540000000002</v>
      </c>
      <c r="C9" s="50">
        <v>4086.71</v>
      </c>
      <c r="D9" s="176">
        <v>0.25111512361723132</v>
      </c>
      <c r="E9" s="168"/>
      <c r="F9" s="169" t="s">
        <v>158</v>
      </c>
      <c r="G9" s="50">
        <v>5332.1540000000005</v>
      </c>
      <c r="H9" s="50">
        <v>4753.3869999999997</v>
      </c>
      <c r="I9" s="176">
        <v>-0.10854281402975241</v>
      </c>
      <c r="L9" s="455"/>
      <c r="M9" s="456"/>
    </row>
    <row r="10" spans="1:14" s="170" customFormat="1" ht="15.75" customHeight="1" x14ac:dyDescent="0.25">
      <c r="A10" s="169" t="s">
        <v>161</v>
      </c>
      <c r="B10" s="50">
        <v>44372.19</v>
      </c>
      <c r="C10" s="50">
        <v>52317.713000000003</v>
      </c>
      <c r="D10" s="176">
        <v>0.17906537856256355</v>
      </c>
      <c r="E10" s="168"/>
      <c r="F10" s="169" t="s">
        <v>159</v>
      </c>
      <c r="G10" s="50">
        <v>19932.442999999999</v>
      </c>
      <c r="H10" s="50">
        <v>21834.661</v>
      </c>
      <c r="I10" s="176">
        <v>9.5433259234706025E-2</v>
      </c>
      <c r="L10" s="455"/>
      <c r="M10" s="456"/>
    </row>
    <row r="11" spans="1:14" s="170" customFormat="1" ht="15.75" customHeight="1" x14ac:dyDescent="0.25">
      <c r="A11" s="169" t="s">
        <v>98</v>
      </c>
      <c r="B11" s="50">
        <v>1046.96064</v>
      </c>
      <c r="C11" s="50">
        <v>1086.4169999999999</v>
      </c>
      <c r="D11" s="176">
        <v>3.7686574349155899E-2</v>
      </c>
      <c r="E11" s="168"/>
      <c r="F11" s="169" t="s">
        <v>96</v>
      </c>
      <c r="G11" s="50">
        <v>1401.252</v>
      </c>
      <c r="H11" s="50">
        <v>1476.596</v>
      </c>
      <c r="I11" s="176">
        <v>5.3769057956741584E-2</v>
      </c>
      <c r="L11" s="455"/>
      <c r="M11" s="456"/>
    </row>
    <row r="12" spans="1:14" s="170" customFormat="1" ht="15.75" customHeight="1" x14ac:dyDescent="0.25">
      <c r="A12" s="169" t="s">
        <v>100</v>
      </c>
      <c r="B12" s="50">
        <v>4211.3879999999999</v>
      </c>
      <c r="C12" s="50">
        <v>4200.6469999999999</v>
      </c>
      <c r="D12" s="176">
        <v>-2.5504655472257109E-3</v>
      </c>
      <c r="E12" s="168"/>
      <c r="F12" s="169" t="s">
        <v>97</v>
      </c>
      <c r="G12" s="50">
        <v>4366.6930000000002</v>
      </c>
      <c r="H12" s="50">
        <v>5064.3739999999998</v>
      </c>
      <c r="I12" s="176">
        <v>0.15977331129071803</v>
      </c>
      <c r="L12" s="455"/>
      <c r="M12" s="456"/>
    </row>
    <row r="13" spans="1:14" s="170" customFormat="1" ht="15.75" customHeight="1" x14ac:dyDescent="0.25">
      <c r="A13" s="169" t="s">
        <v>102</v>
      </c>
      <c r="B13" s="50">
        <v>872.60900000000004</v>
      </c>
      <c r="C13" s="50">
        <v>963.06399999999996</v>
      </c>
      <c r="D13" s="176">
        <v>0.10366040231077145</v>
      </c>
      <c r="E13" s="168"/>
      <c r="F13" s="169" t="s">
        <v>99</v>
      </c>
      <c r="G13" s="50">
        <v>15438.499</v>
      </c>
      <c r="H13" s="50">
        <v>18417.011999999999</v>
      </c>
      <c r="I13" s="176">
        <v>0.19292762852139966</v>
      </c>
      <c r="L13" s="455"/>
      <c r="M13" s="456"/>
    </row>
    <row r="14" spans="1:14" s="170" customFormat="1" ht="15.75" customHeight="1" x14ac:dyDescent="0.25">
      <c r="A14" s="169" t="s">
        <v>104</v>
      </c>
      <c r="B14" s="50">
        <v>11516.56</v>
      </c>
      <c r="C14" s="50">
        <v>14925.151</v>
      </c>
      <c r="D14" s="176">
        <v>0.29597301624790751</v>
      </c>
      <c r="E14" s="168"/>
      <c r="F14" s="169" t="s">
        <v>101</v>
      </c>
      <c r="G14" s="50">
        <v>8053.0929999999998</v>
      </c>
      <c r="H14" s="50">
        <v>7979.0972300000003</v>
      </c>
      <c r="I14" s="176">
        <v>-9.1884906830207447E-3</v>
      </c>
      <c r="L14" s="455"/>
      <c r="M14" s="456"/>
    </row>
    <row r="15" spans="1:14" s="170" customFormat="1" ht="15.75" customHeight="1" x14ac:dyDescent="0.25">
      <c r="A15" s="169" t="s">
        <v>106</v>
      </c>
      <c r="B15" s="50">
        <v>3231.297</v>
      </c>
      <c r="C15" s="50">
        <v>3085.643</v>
      </c>
      <c r="D15" s="176">
        <v>-4.5076017462956863E-2</v>
      </c>
      <c r="E15" s="168"/>
      <c r="F15" s="169" t="s">
        <v>103</v>
      </c>
      <c r="G15" s="50">
        <v>2989.413</v>
      </c>
      <c r="H15" s="50">
        <v>3745.5529999999999</v>
      </c>
      <c r="I15" s="176">
        <v>0.25293928941902633</v>
      </c>
      <c r="L15" s="458"/>
      <c r="M15" s="457"/>
      <c r="N15" s="459"/>
    </row>
    <row r="16" spans="1:14" s="170" customFormat="1" ht="15.75" customHeight="1" x14ac:dyDescent="0.25">
      <c r="A16" s="169" t="s">
        <v>108</v>
      </c>
      <c r="B16" s="50">
        <v>1366.347</v>
      </c>
      <c r="C16" s="50">
        <v>1257.6590000000001</v>
      </c>
      <c r="D16" s="176">
        <v>-7.9546410977591964E-2</v>
      </c>
      <c r="E16" s="168"/>
      <c r="F16" s="169" t="s">
        <v>105</v>
      </c>
      <c r="G16" s="50">
        <v>738.87699999999995</v>
      </c>
      <c r="H16" s="50">
        <v>570.72900000000004</v>
      </c>
      <c r="I16" s="176">
        <v>-0.22757238349549369</v>
      </c>
      <c r="L16" s="458"/>
      <c r="M16" s="457"/>
      <c r="N16" s="459"/>
    </row>
    <row r="17" spans="1:14" s="170" customFormat="1" ht="15.75" customHeight="1" x14ac:dyDescent="0.25">
      <c r="A17" s="169" t="s">
        <v>110</v>
      </c>
      <c r="B17" s="50">
        <v>37219.625</v>
      </c>
      <c r="C17" s="50">
        <v>42584.54</v>
      </c>
      <c r="D17" s="176">
        <v>0.14414210245267123</v>
      </c>
      <c r="E17" s="168"/>
      <c r="F17" s="169" t="s">
        <v>107</v>
      </c>
      <c r="G17" s="50">
        <v>2158.2330000000002</v>
      </c>
      <c r="H17" s="50">
        <v>2424.1909999999998</v>
      </c>
      <c r="I17" s="176">
        <v>0.12322951229084134</v>
      </c>
      <c r="L17" s="458"/>
      <c r="M17" s="457"/>
      <c r="N17" s="459"/>
    </row>
    <row r="18" spans="1:14" s="170" customFormat="1" ht="15.75" customHeight="1" x14ac:dyDescent="0.25">
      <c r="A18" s="169" t="s">
        <v>112</v>
      </c>
      <c r="B18" s="50">
        <v>8671.625</v>
      </c>
      <c r="C18" s="50">
        <v>9598.8979999999992</v>
      </c>
      <c r="D18" s="176">
        <v>0.10693186109869823</v>
      </c>
      <c r="E18" s="168"/>
      <c r="F18" s="169" t="s">
        <v>109</v>
      </c>
      <c r="G18" s="50">
        <v>919.85599999999999</v>
      </c>
      <c r="H18" s="50">
        <v>947.74300000000005</v>
      </c>
      <c r="I18" s="176">
        <v>3.0316701744620866E-2</v>
      </c>
      <c r="L18" s="458"/>
      <c r="M18" s="457"/>
      <c r="N18" s="459"/>
    </row>
    <row r="19" spans="1:14" s="170" customFormat="1" ht="15.75" customHeight="1" x14ac:dyDescent="0.25">
      <c r="A19" s="169" t="s">
        <v>114</v>
      </c>
      <c r="B19" s="50">
        <v>2842.0909999999999</v>
      </c>
      <c r="C19" s="50">
        <v>1913.797</v>
      </c>
      <c r="D19" s="176">
        <v>-0.32662360212955877</v>
      </c>
      <c r="E19" s="168"/>
      <c r="F19" s="169" t="s">
        <v>111</v>
      </c>
      <c r="G19" s="50">
        <v>5770.0280000000002</v>
      </c>
      <c r="H19" s="50">
        <v>6736.9480000000003</v>
      </c>
      <c r="I19" s="176">
        <v>0.16757630985499561</v>
      </c>
      <c r="L19" s="458"/>
      <c r="M19" s="457"/>
      <c r="N19" s="459"/>
    </row>
    <row r="20" spans="1:14" s="170" customFormat="1" ht="15.75" customHeight="1" x14ac:dyDescent="0.25">
      <c r="A20" s="169" t="s">
        <v>116</v>
      </c>
      <c r="B20" s="50">
        <v>224.93799999999999</v>
      </c>
      <c r="C20" s="50">
        <v>95.016000000000005</v>
      </c>
      <c r="D20" s="176">
        <v>-0.57759026931865665</v>
      </c>
      <c r="E20" s="168"/>
      <c r="F20" s="169" t="s">
        <v>113</v>
      </c>
      <c r="G20" s="50">
        <v>45992.502</v>
      </c>
      <c r="H20" s="50">
        <v>62346.661</v>
      </c>
      <c r="I20" s="176">
        <v>0.35558315570655408</v>
      </c>
      <c r="L20" s="458"/>
      <c r="M20" s="457"/>
      <c r="N20" s="459"/>
    </row>
    <row r="21" spans="1:14" s="170" customFormat="1" ht="15.75" customHeight="1" x14ac:dyDescent="0.25">
      <c r="A21" s="169" t="s">
        <v>118</v>
      </c>
      <c r="B21" s="50">
        <v>1434.2729999999999</v>
      </c>
      <c r="C21" s="50">
        <v>1757.1110000000001</v>
      </c>
      <c r="D21" s="176">
        <v>0.22508825028429058</v>
      </c>
      <c r="E21" s="168"/>
      <c r="F21" s="169" t="s">
        <v>115</v>
      </c>
      <c r="G21" s="50">
        <v>576.64700000000005</v>
      </c>
      <c r="H21" s="50">
        <v>535.04138999999998</v>
      </c>
      <c r="I21" s="176">
        <v>-7.215091728561851E-2</v>
      </c>
      <c r="L21" s="458"/>
      <c r="M21" s="457"/>
      <c r="N21" s="459"/>
    </row>
    <row r="22" spans="1:14" s="170" customFormat="1" ht="15.75" customHeight="1" x14ac:dyDescent="0.25">
      <c r="A22" s="169" t="s">
        <v>120</v>
      </c>
      <c r="B22" s="50">
        <v>6178.3630000000003</v>
      </c>
      <c r="C22" s="50">
        <v>7774.5889999999999</v>
      </c>
      <c r="D22" s="176">
        <v>0.25835743221950525</v>
      </c>
      <c r="E22" s="168"/>
      <c r="F22" s="169" t="s">
        <v>117</v>
      </c>
      <c r="G22" s="50">
        <v>10682.859</v>
      </c>
      <c r="H22" s="50">
        <v>14772.748</v>
      </c>
      <c r="I22" s="176">
        <v>0.3828459216769593</v>
      </c>
      <c r="L22" s="458"/>
      <c r="M22" s="457"/>
      <c r="N22" s="459"/>
    </row>
    <row r="23" spans="1:14" s="170" customFormat="1" ht="15.75" customHeight="1" x14ac:dyDescent="0.25">
      <c r="A23" s="169" t="s">
        <v>122</v>
      </c>
      <c r="B23" s="50">
        <v>35843.386439999995</v>
      </c>
      <c r="C23" s="50">
        <v>42995.608999999997</v>
      </c>
      <c r="D23" s="176">
        <v>0.19954092708211202</v>
      </c>
      <c r="E23" s="168"/>
      <c r="F23" s="169" t="s">
        <v>119</v>
      </c>
      <c r="G23" s="50">
        <v>1422.681</v>
      </c>
      <c r="H23" s="50">
        <v>1631.72</v>
      </c>
      <c r="I23" s="176">
        <v>0.14693314945514846</v>
      </c>
      <c r="L23" s="455"/>
      <c r="M23" s="456"/>
    </row>
    <row r="24" spans="1:14" s="170" customFormat="1" ht="15.75" customHeight="1" x14ac:dyDescent="0.25">
      <c r="A24" s="169" t="s">
        <v>123</v>
      </c>
      <c r="B24" s="50">
        <v>634.32000000000005</v>
      </c>
      <c r="C24" s="50">
        <v>721.43700000000001</v>
      </c>
      <c r="D24" s="176">
        <v>0.13733919788119553</v>
      </c>
      <c r="E24" s="168"/>
      <c r="F24" s="169" t="s">
        <v>121</v>
      </c>
      <c r="G24" s="50">
        <v>929.81</v>
      </c>
      <c r="H24" s="50">
        <v>1169.6790000000001</v>
      </c>
      <c r="I24" s="176">
        <v>0.25797636076187636</v>
      </c>
      <c r="L24" s="455"/>
      <c r="M24" s="456"/>
    </row>
    <row r="25" spans="1:14" s="170" customFormat="1" ht="15.75" customHeight="1" x14ac:dyDescent="0.25">
      <c r="A25" s="169" t="s">
        <v>125</v>
      </c>
      <c r="B25" s="50">
        <v>1262.7539999999999</v>
      </c>
      <c r="C25" s="50">
        <v>1486.4459999999999</v>
      </c>
      <c r="D25" s="176">
        <v>0.17714614247905769</v>
      </c>
      <c r="E25" s="168"/>
      <c r="F25" s="169" t="s">
        <v>162</v>
      </c>
      <c r="G25" s="50">
        <v>65007.887000000002</v>
      </c>
      <c r="H25" s="50">
        <v>75991.875</v>
      </c>
      <c r="I25" s="176">
        <v>0.16896392894603696</v>
      </c>
      <c r="L25" s="455"/>
      <c r="M25" s="456"/>
    </row>
    <row r="26" spans="1:14" s="170" customFormat="1" ht="15.75" customHeight="1" x14ac:dyDescent="0.25">
      <c r="A26" s="169" t="s">
        <v>127</v>
      </c>
      <c r="B26" s="50">
        <v>874.20590000000004</v>
      </c>
      <c r="C26" s="50">
        <v>735.88699999999994</v>
      </c>
      <c r="D26" s="176">
        <v>-0.1582223364083909</v>
      </c>
      <c r="E26" s="168"/>
      <c r="F26" s="169" t="s">
        <v>124</v>
      </c>
      <c r="G26" s="50">
        <v>2380.9349999999999</v>
      </c>
      <c r="H26" s="50">
        <v>2702.6080000000002</v>
      </c>
      <c r="I26" s="176">
        <v>0.13510364625661775</v>
      </c>
      <c r="L26" s="455"/>
      <c r="M26" s="456"/>
    </row>
    <row r="27" spans="1:14" s="170" customFormat="1" ht="15.75" customHeight="1" x14ac:dyDescent="0.25">
      <c r="A27" s="169" t="s">
        <v>129</v>
      </c>
      <c r="B27" s="50">
        <v>1498.22</v>
      </c>
      <c r="C27" s="50">
        <v>1701.855</v>
      </c>
      <c r="D27" s="176">
        <v>0.13591795597442302</v>
      </c>
      <c r="E27" s="168"/>
      <c r="F27" s="169" t="s">
        <v>126</v>
      </c>
      <c r="G27" s="50">
        <v>660.649</v>
      </c>
      <c r="H27" s="50">
        <v>503.517</v>
      </c>
      <c r="I27" s="176">
        <v>-0.23784490705351857</v>
      </c>
      <c r="L27" s="455"/>
      <c r="M27" s="456"/>
    </row>
    <row r="28" spans="1:14" s="170" customFormat="1" ht="15.75" customHeight="1" x14ac:dyDescent="0.25">
      <c r="A28" s="169" t="s">
        <v>131</v>
      </c>
      <c r="B28" s="50">
        <v>1381.4929999999999</v>
      </c>
      <c r="C28" s="50">
        <v>1431.05</v>
      </c>
      <c r="D28" s="176">
        <v>3.587206015520894E-2</v>
      </c>
      <c r="E28" s="168"/>
      <c r="F28" s="169" t="s">
        <v>128</v>
      </c>
      <c r="G28" s="50">
        <v>2242.3290000000002</v>
      </c>
      <c r="H28" s="50">
        <v>2981.9879999999998</v>
      </c>
      <c r="I28" s="176">
        <v>0.32986194264980728</v>
      </c>
      <c r="L28" s="455"/>
      <c r="M28" s="457"/>
    </row>
    <row r="29" spans="1:14" s="170" customFormat="1" ht="15.75" customHeight="1" x14ac:dyDescent="0.25">
      <c r="A29" s="169" t="s">
        <v>133</v>
      </c>
      <c r="B29" s="50">
        <v>15059.664000000001</v>
      </c>
      <c r="C29" s="50">
        <v>16124.701999999999</v>
      </c>
      <c r="D29" s="176">
        <v>7.0721232558707658E-2</v>
      </c>
      <c r="E29" s="168"/>
      <c r="F29" s="169" t="s">
        <v>130</v>
      </c>
      <c r="G29" s="50">
        <v>842.77599999999995</v>
      </c>
      <c r="H29" s="50">
        <v>1385.874</v>
      </c>
      <c r="I29" s="176">
        <v>0.64441559797621206</v>
      </c>
      <c r="L29" s="455"/>
      <c r="M29" s="457"/>
    </row>
    <row r="30" spans="1:14" s="170" customFormat="1" ht="15.75" customHeight="1" x14ac:dyDescent="0.25">
      <c r="A30" s="169" t="s">
        <v>135</v>
      </c>
      <c r="B30" s="50">
        <v>14295.912</v>
      </c>
      <c r="C30" s="50">
        <v>12022.94</v>
      </c>
      <c r="D30" s="176">
        <v>-0.15899454333518559</v>
      </c>
      <c r="E30" s="168"/>
      <c r="F30" s="169" t="s">
        <v>132</v>
      </c>
      <c r="G30" s="50">
        <v>1628.855</v>
      </c>
      <c r="H30" s="50">
        <v>1565.3409999999999</v>
      </c>
      <c r="I30" s="176">
        <v>-3.8993034984697861E-2</v>
      </c>
      <c r="L30" s="455"/>
      <c r="M30" s="456"/>
    </row>
    <row r="31" spans="1:14" s="170" customFormat="1" ht="15.75" customHeight="1" x14ac:dyDescent="0.25">
      <c r="A31" s="169" t="s">
        <v>137</v>
      </c>
      <c r="B31" s="50">
        <v>24150.585999999999</v>
      </c>
      <c r="C31" s="50">
        <v>29167.041000000001</v>
      </c>
      <c r="D31" s="176">
        <v>0.20771566371101735</v>
      </c>
      <c r="E31" s="168"/>
      <c r="F31" s="169" t="s">
        <v>134</v>
      </c>
      <c r="G31" s="50">
        <v>332.202</v>
      </c>
      <c r="H31" s="50">
        <v>310.53899999999999</v>
      </c>
      <c r="I31" s="176">
        <v>-6.5210323839109963E-2</v>
      </c>
    </row>
    <row r="32" spans="1:14" s="170" customFormat="1" ht="15.75" customHeight="1" x14ac:dyDescent="0.25">
      <c r="A32" s="169" t="s">
        <v>139</v>
      </c>
      <c r="B32" s="50">
        <v>490.34</v>
      </c>
      <c r="C32" s="50">
        <v>530.65200000000004</v>
      </c>
      <c r="D32" s="176">
        <v>8.2212342456255083E-2</v>
      </c>
      <c r="E32" s="168"/>
      <c r="F32" s="169" t="s">
        <v>136</v>
      </c>
      <c r="G32" s="50">
        <v>1017.225</v>
      </c>
      <c r="H32" s="50">
        <v>1133.7270000000001</v>
      </c>
      <c r="I32" s="176">
        <v>0.11452923394529235</v>
      </c>
    </row>
    <row r="33" spans="1:9" s="170" customFormat="1" ht="15.75" customHeight="1" x14ac:dyDescent="0.25">
      <c r="A33" s="169" t="s">
        <v>141</v>
      </c>
      <c r="B33" s="50">
        <v>5795.0889999999999</v>
      </c>
      <c r="C33" s="50">
        <v>6172.4089999999997</v>
      </c>
      <c r="D33" s="176">
        <v>6.5110302878868653E-2</v>
      </c>
      <c r="E33" s="168"/>
      <c r="F33" s="169" t="s">
        <v>138</v>
      </c>
      <c r="G33" s="50">
        <v>1170.116</v>
      </c>
      <c r="H33" s="50">
        <v>1152.77</v>
      </c>
      <c r="I33" s="176">
        <v>-1.4824171278745024E-2</v>
      </c>
    </row>
    <row r="34" spans="1:9" s="170" customFormat="1" ht="15.75" customHeight="1" x14ac:dyDescent="0.25">
      <c r="A34" s="169" t="s">
        <v>143</v>
      </c>
      <c r="B34" s="50">
        <v>1886.92759</v>
      </c>
      <c r="C34" s="50">
        <v>2312.04</v>
      </c>
      <c r="D34" s="176">
        <v>0.2252934411754508</v>
      </c>
      <c r="E34" s="168"/>
      <c r="F34" s="169" t="s">
        <v>140</v>
      </c>
      <c r="G34" s="50">
        <v>1132.1479999999999</v>
      </c>
      <c r="H34" s="50">
        <v>1129.5070000000001</v>
      </c>
      <c r="I34" s="176">
        <v>-2.3327338828491584E-3</v>
      </c>
    </row>
    <row r="35" spans="1:9" s="170" customFormat="1" ht="15.6" customHeight="1" x14ac:dyDescent="0.25">
      <c r="A35" s="169" t="s">
        <v>145</v>
      </c>
      <c r="B35" s="50">
        <v>204.815</v>
      </c>
      <c r="C35" s="50">
        <v>196.054</v>
      </c>
      <c r="D35" s="176">
        <v>-4.2775187364206713E-2</v>
      </c>
      <c r="E35" s="168"/>
      <c r="F35" s="169" t="s">
        <v>142</v>
      </c>
      <c r="G35" s="50">
        <v>746.61300000000006</v>
      </c>
      <c r="H35" s="50">
        <v>805.34</v>
      </c>
      <c r="I35" s="176">
        <v>7.865788567839016E-2</v>
      </c>
    </row>
    <row r="36" spans="1:9" s="170" customFormat="1" ht="15.6" customHeight="1" x14ac:dyDescent="0.25">
      <c r="A36" s="169" t="s">
        <v>147</v>
      </c>
      <c r="B36" s="50">
        <v>4697.8429999999998</v>
      </c>
      <c r="C36" s="50">
        <v>5396.6890000000003</v>
      </c>
      <c r="D36" s="176">
        <v>0.14875890914191903</v>
      </c>
      <c r="E36" s="168"/>
      <c r="F36" s="169" t="s">
        <v>144</v>
      </c>
      <c r="G36" s="50">
        <v>920.10299999999995</v>
      </c>
      <c r="H36" s="50">
        <v>774.63800000000003</v>
      </c>
      <c r="I36" s="176">
        <v>-0.15809643050832345</v>
      </c>
    </row>
    <row r="37" spans="1:9" s="170" customFormat="1" ht="15.6" customHeight="1" x14ac:dyDescent="0.25">
      <c r="A37" s="169" t="s">
        <v>149</v>
      </c>
      <c r="B37" s="50">
        <v>233.959</v>
      </c>
      <c r="C37" s="50">
        <v>340.64699999999999</v>
      </c>
      <c r="D37" s="176">
        <v>0.45601152338657625</v>
      </c>
      <c r="E37" s="168"/>
      <c r="F37" s="169" t="s">
        <v>146</v>
      </c>
      <c r="G37" s="50">
        <v>10267.049000000001</v>
      </c>
      <c r="H37" s="50">
        <v>9582.4369999999999</v>
      </c>
      <c r="I37" s="176">
        <v>-6.6680503813705494E-2</v>
      </c>
    </row>
    <row r="38" spans="1:9" s="170" customFormat="1" ht="15.6" customHeight="1" x14ac:dyDescent="0.25">
      <c r="A38" s="169" t="s">
        <v>151</v>
      </c>
      <c r="B38" s="50">
        <v>1426.183</v>
      </c>
      <c r="C38" s="50">
        <v>3252.8249999999998</v>
      </c>
      <c r="D38" s="176">
        <v>1.2807907540617158</v>
      </c>
      <c r="E38" s="168"/>
      <c r="F38" s="169" t="s">
        <v>148</v>
      </c>
      <c r="G38" s="50">
        <v>1750.787</v>
      </c>
      <c r="H38" s="50">
        <v>2330.6729999999998</v>
      </c>
      <c r="I38" s="176">
        <v>0.33121447668962567</v>
      </c>
    </row>
    <row r="39" spans="1:9" s="170" customFormat="1" ht="15.6" customHeight="1" x14ac:dyDescent="0.25">
      <c r="A39" s="169" t="s">
        <v>153</v>
      </c>
      <c r="B39" s="50">
        <v>1182.6089999999999</v>
      </c>
      <c r="C39" s="50">
        <v>993.53499999999997</v>
      </c>
      <c r="D39" s="176">
        <v>-0.15987870885474398</v>
      </c>
      <c r="E39" s="168"/>
      <c r="F39" s="169" t="s">
        <v>150</v>
      </c>
      <c r="G39" s="50">
        <v>8954.0820000000003</v>
      </c>
      <c r="H39" s="50">
        <v>9983.7559999999994</v>
      </c>
      <c r="I39" s="176">
        <v>0.1149949263363903</v>
      </c>
    </row>
    <row r="40" spans="1:9" s="170" customFormat="1" ht="15.75" customHeight="1" x14ac:dyDescent="0.25">
      <c r="A40" s="169" t="s">
        <v>155</v>
      </c>
      <c r="B40" s="50">
        <v>1549.973</v>
      </c>
      <c r="C40" s="50">
        <v>1709.952</v>
      </c>
      <c r="D40" s="176">
        <v>0.10321405598678179</v>
      </c>
      <c r="E40" s="168"/>
      <c r="F40" s="169" t="s">
        <v>152</v>
      </c>
      <c r="G40" s="50">
        <v>692.25400000000002</v>
      </c>
      <c r="H40" s="50">
        <v>906.03300000000002</v>
      </c>
      <c r="I40" s="176">
        <v>0.30881583927286793</v>
      </c>
    </row>
    <row r="41" spans="1:9" s="170" customFormat="1" ht="15.75" customHeight="1" x14ac:dyDescent="0.25">
      <c r="A41" s="169" t="s">
        <v>156</v>
      </c>
      <c r="B41" s="50">
        <v>814.19799999999998</v>
      </c>
      <c r="C41" s="50">
        <v>712.51599999999996</v>
      </c>
      <c r="D41" s="176">
        <v>-0.12488608422030023</v>
      </c>
      <c r="E41" s="168"/>
      <c r="F41" s="169" t="s">
        <v>154</v>
      </c>
      <c r="G41" s="50">
        <v>16390.938999999998</v>
      </c>
      <c r="H41" s="50">
        <v>18752.874</v>
      </c>
      <c r="I41" s="176">
        <v>0.14410004210253002</v>
      </c>
    </row>
    <row r="42" spans="1:9" s="170" customFormat="1" ht="12.95" customHeight="1" x14ac:dyDescent="0.2">
      <c r="D42" s="177"/>
      <c r="I42" s="177"/>
    </row>
    <row r="43" spans="1:9" s="170" customFormat="1" ht="12.95" customHeight="1" x14ac:dyDescent="0.2">
      <c r="D43" s="177"/>
      <c r="I43" s="177"/>
    </row>
    <row r="44" spans="1:9" ht="39" customHeight="1" x14ac:dyDescent="0.2">
      <c r="A44" s="528" t="s">
        <v>471</v>
      </c>
      <c r="B44" s="519"/>
      <c r="C44" s="519"/>
      <c r="D44" s="519"/>
      <c r="E44" s="519"/>
      <c r="F44" s="519"/>
      <c r="G44" s="519"/>
      <c r="H44" s="519"/>
      <c r="I44" s="519"/>
    </row>
    <row r="45" spans="1:9" ht="12.95" customHeight="1" x14ac:dyDescent="0.2">
      <c r="A45" s="178"/>
    </row>
    <row r="46" spans="1:9" ht="12.95" customHeight="1" x14ac:dyDescent="0.2">
      <c r="A46" s="179"/>
    </row>
    <row r="47" spans="1:9" ht="12.95" customHeight="1" x14ac:dyDescent="0.2">
      <c r="A47" s="171"/>
    </row>
    <row r="48" spans="1:9" ht="12.95" customHeight="1" x14ac:dyDescent="0.2"/>
    <row r="65" spans="4:9" x14ac:dyDescent="0.2">
      <c r="D65" s="180"/>
      <c r="F65" s="181"/>
      <c r="G65" s="181"/>
      <c r="H65" s="181"/>
      <c r="I65" s="160"/>
    </row>
    <row r="66" spans="4:9" x14ac:dyDescent="0.2">
      <c r="D66" s="180"/>
      <c r="F66" s="181"/>
      <c r="G66" s="181"/>
      <c r="H66" s="181"/>
      <c r="I66" s="160"/>
    </row>
    <row r="67" spans="4:9" x14ac:dyDescent="0.2">
      <c r="D67" s="180"/>
      <c r="F67" s="181"/>
      <c r="G67" s="181"/>
      <c r="H67" s="181"/>
      <c r="I67" s="160"/>
    </row>
    <row r="68" spans="4:9" x14ac:dyDescent="0.2">
      <c r="D68" s="180"/>
      <c r="F68" s="181"/>
      <c r="G68" s="181"/>
      <c r="H68" s="181"/>
      <c r="I68" s="160"/>
    </row>
    <row r="69" spans="4:9" x14ac:dyDescent="0.2">
      <c r="D69" s="180"/>
      <c r="F69" s="181"/>
      <c r="G69" s="181"/>
      <c r="H69" s="181"/>
      <c r="I69" s="160"/>
    </row>
    <row r="70" spans="4:9" x14ac:dyDescent="0.2">
      <c r="D70" s="180"/>
      <c r="F70" s="181"/>
      <c r="G70" s="181"/>
      <c r="H70" s="181"/>
      <c r="I70" s="160"/>
    </row>
    <row r="71" spans="4:9" x14ac:dyDescent="0.2">
      <c r="D71" s="180"/>
      <c r="F71" s="181"/>
      <c r="G71" s="181"/>
      <c r="H71" s="181"/>
      <c r="I71" s="160"/>
    </row>
    <row r="72" spans="4:9" x14ac:dyDescent="0.2">
      <c r="D72" s="180"/>
      <c r="F72" s="181"/>
      <c r="G72" s="181"/>
      <c r="H72" s="181"/>
      <c r="I72" s="160"/>
    </row>
    <row r="73" spans="4:9" x14ac:dyDescent="0.2">
      <c r="D73" s="180"/>
      <c r="F73" s="181"/>
      <c r="G73" s="181"/>
      <c r="H73" s="181"/>
      <c r="I73" s="160"/>
    </row>
    <row r="74" spans="4:9" x14ac:dyDescent="0.2">
      <c r="D74" s="180"/>
      <c r="F74" s="181"/>
      <c r="G74" s="181"/>
      <c r="H74" s="181"/>
      <c r="I74" s="160"/>
    </row>
    <row r="75" spans="4:9" x14ac:dyDescent="0.2">
      <c r="D75" s="180"/>
      <c r="F75" s="181"/>
      <c r="G75" s="181"/>
      <c r="H75" s="181"/>
      <c r="I75" s="160"/>
    </row>
    <row r="76" spans="4:9" x14ac:dyDescent="0.2">
      <c r="D76" s="180"/>
      <c r="F76" s="181"/>
      <c r="G76" s="181"/>
      <c r="H76" s="181"/>
      <c r="I76" s="160"/>
    </row>
    <row r="77" spans="4:9" x14ac:dyDescent="0.2">
      <c r="D77" s="180"/>
      <c r="F77" s="181"/>
      <c r="G77" s="181"/>
      <c r="H77" s="181"/>
      <c r="I77" s="160"/>
    </row>
    <row r="78" spans="4:9" x14ac:dyDescent="0.2">
      <c r="D78" s="180"/>
      <c r="F78" s="181"/>
      <c r="G78" s="181"/>
      <c r="H78" s="181"/>
      <c r="I78" s="160"/>
    </row>
    <row r="79" spans="4:9" x14ac:dyDescent="0.2">
      <c r="D79" s="180"/>
      <c r="F79" s="181"/>
      <c r="G79" s="181"/>
      <c r="H79" s="181"/>
      <c r="I79" s="160"/>
    </row>
    <row r="80" spans="4:9" x14ac:dyDescent="0.2">
      <c r="D80" s="180"/>
      <c r="F80" s="181"/>
      <c r="G80" s="181"/>
      <c r="H80" s="181"/>
      <c r="I80" s="160"/>
    </row>
    <row r="81" spans="4:9" x14ac:dyDescent="0.2">
      <c r="D81" s="180"/>
      <c r="F81" s="181"/>
      <c r="G81" s="181"/>
      <c r="H81" s="181"/>
      <c r="I81" s="160"/>
    </row>
    <row r="82" spans="4:9" x14ac:dyDescent="0.2">
      <c r="D82" s="180"/>
      <c r="F82" s="181"/>
      <c r="G82" s="181"/>
      <c r="H82" s="181"/>
      <c r="I82" s="160"/>
    </row>
    <row r="83" spans="4:9" x14ac:dyDescent="0.2">
      <c r="D83" s="180"/>
      <c r="F83" s="181"/>
      <c r="G83" s="181"/>
      <c r="H83" s="181"/>
      <c r="I83" s="160"/>
    </row>
    <row r="84" spans="4:9" x14ac:dyDescent="0.2">
      <c r="D84" s="180"/>
      <c r="F84" s="181"/>
      <c r="G84" s="181"/>
      <c r="H84" s="181"/>
      <c r="I84" s="160"/>
    </row>
    <row r="85" spans="4:9" x14ac:dyDescent="0.2">
      <c r="D85" s="180"/>
      <c r="F85" s="181"/>
      <c r="G85" s="181"/>
      <c r="H85" s="181"/>
      <c r="I85" s="160"/>
    </row>
  </sheetData>
  <mergeCells count="3">
    <mergeCell ref="A44:I44"/>
    <mergeCell ref="A1:I1"/>
    <mergeCell ref="A2:I2"/>
  </mergeCells>
  <phoneticPr fontId="0" type="noConversion"/>
  <pageMargins left="0.75" right="0.5" top="1" bottom="0.5" header="0.5" footer="0.25"/>
  <pageSetup scale="86" orientation="portrait" r:id="rId1"/>
  <headerFooter alignWithMargins="0">
    <oddHeader>&amp;R&amp;"Times New Roman,Bold Italic"&amp;9Pennsylvania Department of Revenue</oddHeader>
    <oddFooter>&amp;C&amp;12- 20 -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topLeftCell="A22" zoomScale="70" zoomScaleNormal="70" zoomScaleSheetLayoutView="75" workbookViewId="0">
      <selection activeCell="D44" sqref="D44"/>
    </sheetView>
  </sheetViews>
  <sheetFormatPr defaultColWidth="9.33203125" defaultRowHeight="15.75" x14ac:dyDescent="0.25"/>
  <cols>
    <col min="1" max="1" width="5.33203125" style="92" customWidth="1"/>
    <col min="2" max="2" width="20.6640625" style="16" customWidth="1"/>
    <col min="3" max="3" width="11.6640625" style="10" customWidth="1"/>
    <col min="4" max="4" width="17.1640625" style="10" customWidth="1"/>
    <col min="5" max="5" width="18" style="10" bestFit="1" customWidth="1"/>
    <col min="6" max="6" width="17.5" style="10" customWidth="1"/>
    <col min="7" max="7" width="17.1640625" style="10" customWidth="1"/>
    <col min="8" max="8" width="18.5" style="10" bestFit="1" customWidth="1"/>
    <col min="9" max="9" width="17.1640625" style="10" customWidth="1"/>
    <col min="10" max="10" width="18.5" style="10" bestFit="1" customWidth="1"/>
    <col min="11" max="11" width="17.6640625" style="10" customWidth="1"/>
    <col min="12" max="12" width="18.5" style="10" bestFit="1" customWidth="1"/>
    <col min="13" max="13" width="17.6640625" style="92" customWidth="1"/>
    <col min="14" max="14" width="15.33203125" style="92" customWidth="1"/>
    <col min="15" max="15" width="23" style="92" customWidth="1"/>
    <col min="16" max="17" width="12.6640625" style="92" customWidth="1"/>
    <col min="18" max="18" width="14" style="92" customWidth="1"/>
    <col min="19" max="19" width="15.5" style="92" customWidth="1"/>
    <col min="20" max="20" width="14.83203125" style="92" customWidth="1"/>
    <col min="21" max="21" width="16.33203125" style="92" bestFit="1" customWidth="1"/>
    <col min="22" max="24" width="14.33203125" style="92" bestFit="1" customWidth="1"/>
    <col min="25" max="27" width="16.33203125" style="92" bestFit="1" customWidth="1"/>
    <col min="28" max="40" width="14.33203125" style="92" bestFit="1" customWidth="1"/>
    <col min="41" max="16384" width="9.33203125" style="92"/>
  </cols>
  <sheetData>
    <row r="1" spans="1:40" ht="0.75" customHeight="1" x14ac:dyDescent="0.3">
      <c r="B1" s="212"/>
      <c r="C1" s="212"/>
      <c r="D1" s="212"/>
      <c r="E1" s="212"/>
      <c r="F1" s="212"/>
      <c r="G1" s="212"/>
      <c r="H1" s="212"/>
      <c r="I1" s="212"/>
      <c r="J1" s="212"/>
      <c r="K1" s="212"/>
      <c r="L1" s="212"/>
    </row>
    <row r="2" spans="1:40" s="10" customFormat="1" ht="24.75" customHeight="1" x14ac:dyDescent="0.3">
      <c r="A2" s="479" t="s">
        <v>261</v>
      </c>
      <c r="B2" s="481" t="s">
        <v>39</v>
      </c>
      <c r="C2" s="481"/>
      <c r="D2" s="481"/>
      <c r="E2" s="481"/>
      <c r="F2" s="481"/>
      <c r="G2" s="481"/>
      <c r="H2" s="481"/>
      <c r="I2" s="481"/>
      <c r="J2" s="481"/>
      <c r="K2" s="481"/>
      <c r="L2" s="481"/>
      <c r="M2" s="481"/>
    </row>
    <row r="3" spans="1:40" x14ac:dyDescent="0.25">
      <c r="A3" s="480"/>
      <c r="B3" s="482" t="s">
        <v>0</v>
      </c>
      <c r="C3" s="482"/>
      <c r="D3" s="482"/>
      <c r="E3" s="482"/>
      <c r="F3" s="482"/>
      <c r="G3" s="482"/>
      <c r="H3" s="482"/>
      <c r="I3" s="482"/>
      <c r="J3" s="482"/>
      <c r="K3" s="482"/>
      <c r="L3" s="482"/>
      <c r="M3" s="482"/>
    </row>
    <row r="4" spans="1:40" x14ac:dyDescent="0.25">
      <c r="A4" s="480"/>
      <c r="B4" s="90"/>
      <c r="C4" s="34"/>
      <c r="D4" s="34"/>
      <c r="E4" s="34"/>
      <c r="F4" s="34"/>
      <c r="G4" s="34"/>
      <c r="H4" s="34"/>
      <c r="I4" s="34"/>
      <c r="J4" s="34"/>
      <c r="K4" s="34"/>
      <c r="L4" s="34"/>
      <c r="M4" s="93"/>
    </row>
    <row r="5" spans="1:40" x14ac:dyDescent="0.25">
      <c r="A5" s="480"/>
      <c r="B5" s="90"/>
      <c r="D5" s="113">
        <v>2007</v>
      </c>
      <c r="E5" s="113">
        <v>2008</v>
      </c>
      <c r="F5" s="113">
        <v>2009</v>
      </c>
      <c r="G5" s="113">
        <v>2010</v>
      </c>
      <c r="H5" s="113">
        <v>2011</v>
      </c>
      <c r="I5" s="113">
        <v>2012</v>
      </c>
      <c r="J5" s="113">
        <v>2013</v>
      </c>
      <c r="K5" s="113">
        <v>2014</v>
      </c>
      <c r="L5" s="113">
        <v>2015</v>
      </c>
      <c r="M5" s="113">
        <v>2016</v>
      </c>
      <c r="P5" s="94"/>
      <c r="Q5" s="94"/>
      <c r="R5" s="94"/>
      <c r="S5" s="94"/>
      <c r="T5" s="94"/>
      <c r="U5" s="113"/>
      <c r="V5" s="113"/>
      <c r="W5" s="113"/>
      <c r="X5" s="113"/>
      <c r="Y5" s="113"/>
      <c r="Z5" s="113"/>
      <c r="AA5" s="113"/>
      <c r="AB5" s="113"/>
      <c r="AC5" s="113"/>
      <c r="AD5" s="113"/>
      <c r="AE5" s="113"/>
      <c r="AF5" s="113"/>
      <c r="AG5" s="113"/>
      <c r="AH5" s="113"/>
      <c r="AI5" s="113"/>
      <c r="AJ5" s="113"/>
      <c r="AK5" s="113"/>
      <c r="AL5" s="113"/>
      <c r="AM5" s="113"/>
      <c r="AN5" s="113"/>
    </row>
    <row r="6" spans="1:40" x14ac:dyDescent="0.25">
      <c r="A6" s="480"/>
      <c r="B6" s="35" t="s">
        <v>14</v>
      </c>
      <c r="D6" s="199">
        <v>27449335.946206003</v>
      </c>
      <c r="E6" s="199">
        <v>27928061.935490001</v>
      </c>
      <c r="F6" s="199">
        <v>25529806.261290003</v>
      </c>
      <c r="G6" s="199">
        <v>27648161.297980003</v>
      </c>
      <c r="H6" s="199">
        <v>27497217.248240001</v>
      </c>
      <c r="I6" s="199">
        <v>27677999.395629998</v>
      </c>
      <c r="J6" s="199">
        <v>28646945.917339999</v>
      </c>
      <c r="K6" s="199">
        <v>28607151.710449997</v>
      </c>
      <c r="L6" s="199">
        <v>30592501.268449999</v>
      </c>
      <c r="M6" s="199">
        <f>'Page 2'!P5</f>
        <v>30901581.470550001</v>
      </c>
      <c r="P6" s="95"/>
      <c r="Q6" s="95"/>
      <c r="R6" s="95"/>
      <c r="S6" s="95"/>
      <c r="T6" s="95"/>
      <c r="U6" s="90"/>
      <c r="V6" s="199"/>
      <c r="W6" s="199"/>
      <c r="X6" s="199"/>
      <c r="Y6" s="199"/>
      <c r="Z6" s="199"/>
      <c r="AA6" s="199"/>
      <c r="AB6" s="199"/>
      <c r="AC6" s="199"/>
      <c r="AD6" s="199"/>
      <c r="AE6" s="199"/>
      <c r="AF6" s="199"/>
      <c r="AG6" s="199"/>
      <c r="AH6" s="199"/>
      <c r="AI6" s="199"/>
      <c r="AJ6" s="199"/>
      <c r="AK6" s="199"/>
      <c r="AL6" s="199"/>
      <c r="AM6" s="199"/>
      <c r="AN6" s="199"/>
    </row>
    <row r="7" spans="1:40" x14ac:dyDescent="0.25">
      <c r="A7" s="480"/>
      <c r="B7" s="90"/>
      <c r="D7" s="90"/>
      <c r="E7" s="90"/>
      <c r="F7" s="90"/>
      <c r="G7" s="90"/>
      <c r="H7" s="90"/>
      <c r="I7" s="90"/>
      <c r="J7" s="90"/>
      <c r="K7" s="90"/>
      <c r="L7" s="90"/>
      <c r="M7" s="90"/>
      <c r="P7" s="93"/>
      <c r="Q7" s="93"/>
      <c r="R7" s="93"/>
      <c r="S7" s="93"/>
      <c r="T7" s="93"/>
      <c r="U7" s="34"/>
      <c r="V7" s="34"/>
      <c r="W7" s="34"/>
      <c r="X7" s="34"/>
      <c r="Y7" s="34"/>
      <c r="Z7" s="34"/>
      <c r="AA7" s="34"/>
      <c r="AB7" s="34"/>
      <c r="AC7" s="34"/>
      <c r="AD7" s="34"/>
      <c r="AE7" s="34"/>
      <c r="AF7" s="34"/>
      <c r="AG7" s="34"/>
      <c r="AH7" s="34"/>
      <c r="AI7" s="34"/>
      <c r="AJ7" s="34"/>
      <c r="AK7" s="34"/>
      <c r="AL7" s="34"/>
      <c r="AM7" s="34"/>
      <c r="AN7" s="34"/>
    </row>
    <row r="8" spans="1:40" x14ac:dyDescent="0.25">
      <c r="A8" s="480"/>
      <c r="B8" s="35" t="s">
        <v>15</v>
      </c>
      <c r="D8" s="199">
        <v>26684014.760625999</v>
      </c>
      <c r="E8" s="199">
        <v>27293183.560769998</v>
      </c>
      <c r="F8" s="199">
        <v>25294563.306449998</v>
      </c>
      <c r="G8" s="199">
        <v>24909928.951050002</v>
      </c>
      <c r="H8" s="199">
        <v>26460621.24859</v>
      </c>
      <c r="I8" s="199">
        <v>27148528.188329998</v>
      </c>
      <c r="J8" s="199">
        <v>28067162.709369995</v>
      </c>
      <c r="K8" s="199">
        <v>28098063.325139999</v>
      </c>
      <c r="L8" s="199">
        <v>29492318.805059999</v>
      </c>
      <c r="M8" s="199">
        <f>'Page 2'!P7</f>
        <v>30257820.156739999</v>
      </c>
      <c r="P8" s="95"/>
      <c r="Q8" s="95"/>
      <c r="R8" s="95"/>
      <c r="S8" s="95"/>
      <c r="T8" s="95"/>
      <c r="U8" s="90"/>
      <c r="V8" s="199"/>
      <c r="W8" s="199"/>
      <c r="X8" s="199"/>
      <c r="Y8" s="199"/>
      <c r="Z8" s="199"/>
      <c r="AA8" s="199"/>
      <c r="AB8" s="199"/>
      <c r="AC8" s="199"/>
      <c r="AD8" s="199"/>
      <c r="AE8" s="199"/>
      <c r="AF8" s="199"/>
      <c r="AG8" s="199"/>
      <c r="AH8" s="199"/>
      <c r="AI8" s="199"/>
      <c r="AJ8" s="199"/>
      <c r="AK8" s="199"/>
      <c r="AL8" s="199"/>
      <c r="AM8" s="199"/>
      <c r="AN8" s="199"/>
    </row>
    <row r="9" spans="1:40" x14ac:dyDescent="0.25">
      <c r="A9" s="480"/>
      <c r="B9" s="90"/>
      <c r="D9" s="90"/>
      <c r="E9" s="90"/>
      <c r="F9" s="90"/>
      <c r="G9" s="90"/>
      <c r="H9" s="90"/>
      <c r="I9" s="90"/>
      <c r="J9" s="90"/>
      <c r="K9" s="90"/>
      <c r="L9" s="90"/>
      <c r="M9" s="90"/>
      <c r="P9" s="93"/>
      <c r="Q9" s="93"/>
      <c r="R9" s="93"/>
      <c r="S9" s="93"/>
      <c r="T9" s="93"/>
      <c r="U9" s="34"/>
      <c r="V9" s="34"/>
      <c r="W9" s="34"/>
      <c r="X9" s="34"/>
      <c r="Y9" s="34"/>
      <c r="Z9" s="34"/>
      <c r="AA9" s="34"/>
      <c r="AB9" s="34"/>
      <c r="AC9" s="34"/>
      <c r="AD9" s="34"/>
      <c r="AE9" s="34"/>
      <c r="AF9" s="34"/>
      <c r="AG9" s="34"/>
      <c r="AH9" s="34"/>
      <c r="AI9" s="34"/>
      <c r="AJ9" s="34"/>
      <c r="AK9" s="34"/>
      <c r="AL9" s="34"/>
      <c r="AM9" s="34"/>
      <c r="AN9" s="34"/>
    </row>
    <row r="10" spans="1:40" x14ac:dyDescent="0.25">
      <c r="A10" s="480"/>
      <c r="B10" s="35" t="s">
        <v>16</v>
      </c>
      <c r="D10" s="199">
        <v>5476293.3885600008</v>
      </c>
      <c r="E10" s="199">
        <v>5457669.7377300002</v>
      </c>
      <c r="F10" s="199">
        <v>4834291.9196200008</v>
      </c>
      <c r="G10" s="199">
        <v>4579206.9795599999</v>
      </c>
      <c r="H10" s="199">
        <v>4892028.0714599993</v>
      </c>
      <c r="I10" s="199">
        <v>4963710.0350900004</v>
      </c>
      <c r="J10" s="199">
        <v>5189718.4075799994</v>
      </c>
      <c r="K10" s="199">
        <v>4898383.1108100004</v>
      </c>
      <c r="L10" s="199">
        <v>5116896.6932000006</v>
      </c>
      <c r="M10" s="199">
        <f>'Page 2'!P9</f>
        <v>5137847.639630001</v>
      </c>
      <c r="P10" s="95"/>
      <c r="Q10" s="95"/>
      <c r="R10" s="95"/>
      <c r="S10" s="95"/>
      <c r="T10" s="95"/>
      <c r="U10" s="90"/>
      <c r="V10" s="199"/>
      <c r="W10" s="199"/>
      <c r="X10" s="199"/>
      <c r="Y10" s="199"/>
      <c r="Z10" s="199"/>
      <c r="AA10" s="199"/>
      <c r="AB10" s="199"/>
      <c r="AC10" s="199"/>
      <c r="AD10" s="199"/>
      <c r="AE10" s="199"/>
      <c r="AF10" s="199"/>
      <c r="AG10" s="199"/>
      <c r="AH10" s="199"/>
      <c r="AI10" s="199"/>
      <c r="AJ10" s="199"/>
      <c r="AK10" s="199"/>
      <c r="AL10" s="199"/>
      <c r="AM10" s="199"/>
      <c r="AN10" s="199"/>
    </row>
    <row r="11" spans="1:40" x14ac:dyDescent="0.25">
      <c r="A11" s="480"/>
      <c r="B11" s="145" t="s">
        <v>17</v>
      </c>
      <c r="D11" s="34">
        <v>-418.89114999999521</v>
      </c>
      <c r="E11" s="34">
        <v>-233.31736000000427</v>
      </c>
      <c r="F11" s="34">
        <v>3931.3565000000003</v>
      </c>
      <c r="G11" s="34">
        <v>2348.5745600000018</v>
      </c>
      <c r="H11" s="34">
        <v>1845.1604499999999</v>
      </c>
      <c r="I11" s="34">
        <v>4442.1868200000008</v>
      </c>
      <c r="J11" s="34">
        <v>3445.5715100000052</v>
      </c>
      <c r="K11" s="34">
        <v>742.80772000000024</v>
      </c>
      <c r="L11" s="34">
        <v>11183.29003</v>
      </c>
      <c r="M11" s="34">
        <f>'Page 2'!P10</f>
        <v>1636.9007700000002</v>
      </c>
      <c r="P11" s="96"/>
      <c r="Q11" s="96"/>
      <c r="R11" s="96"/>
      <c r="S11" s="96"/>
      <c r="T11" s="96"/>
      <c r="U11" s="114"/>
      <c r="V11" s="114"/>
      <c r="W11" s="114"/>
      <c r="X11" s="114"/>
      <c r="Y11" s="114"/>
      <c r="Z11" s="114"/>
      <c r="AA11" s="114"/>
      <c r="AB11" s="114"/>
      <c r="AC11" s="114"/>
      <c r="AD11" s="114"/>
      <c r="AE11" s="114"/>
      <c r="AF11" s="114"/>
      <c r="AG11" s="114"/>
      <c r="AH11" s="114"/>
      <c r="AI11" s="114"/>
      <c r="AJ11" s="114"/>
      <c r="AK11" s="114"/>
      <c r="AL11" s="114"/>
      <c r="AM11" s="114"/>
      <c r="AN11" s="114"/>
    </row>
    <row r="12" spans="1:40" s="384" customFormat="1" x14ac:dyDescent="0.25">
      <c r="A12" s="480"/>
      <c r="B12" s="380" t="s">
        <v>18</v>
      </c>
      <c r="C12" s="381"/>
      <c r="D12" s="382">
        <v>2492481.9572000001</v>
      </c>
      <c r="E12" s="382">
        <v>2417657.1969999997</v>
      </c>
      <c r="F12" s="382">
        <v>1979889.2963300003</v>
      </c>
      <c r="G12" s="382">
        <v>1790962.6148000001</v>
      </c>
      <c r="H12" s="382">
        <v>2131450.74168</v>
      </c>
      <c r="I12" s="382">
        <v>2022401.0998499999</v>
      </c>
      <c r="J12" s="382">
        <v>2423440.73862</v>
      </c>
      <c r="K12" s="382">
        <v>2501635.0287899994</v>
      </c>
      <c r="L12" s="382">
        <v>2811484.0289200004</v>
      </c>
      <c r="M12" s="382">
        <f>'Page 2'!P11</f>
        <v>2842387.57363</v>
      </c>
      <c r="O12" s="385"/>
      <c r="P12" s="383"/>
      <c r="Q12" s="383"/>
      <c r="R12" s="383"/>
      <c r="S12" s="383"/>
      <c r="T12" s="383"/>
      <c r="U12" s="386"/>
      <c r="V12" s="386"/>
      <c r="W12" s="386"/>
      <c r="X12" s="386"/>
      <c r="Y12" s="386"/>
      <c r="Z12" s="386"/>
      <c r="AA12" s="386"/>
      <c r="AB12" s="386"/>
      <c r="AC12" s="386"/>
      <c r="AD12" s="386"/>
      <c r="AE12" s="386"/>
      <c r="AF12" s="386"/>
      <c r="AG12" s="386"/>
      <c r="AH12" s="386"/>
      <c r="AI12" s="386"/>
      <c r="AJ12" s="386"/>
      <c r="AK12" s="386"/>
      <c r="AL12" s="386"/>
      <c r="AM12" s="386"/>
      <c r="AN12" s="386"/>
    </row>
    <row r="13" spans="1:40" s="384" customFormat="1" x14ac:dyDescent="0.25">
      <c r="A13" s="480"/>
      <c r="B13" s="380" t="s">
        <v>19</v>
      </c>
      <c r="C13" s="381"/>
      <c r="D13" s="382">
        <v>999953.65258999984</v>
      </c>
      <c r="E13" s="382">
        <v>1019942.20334</v>
      </c>
      <c r="F13" s="382">
        <v>787704.29839000013</v>
      </c>
      <c r="G13" s="382">
        <v>761188.48337999999</v>
      </c>
      <c r="H13" s="382">
        <v>819363.14653999999</v>
      </c>
      <c r="I13" s="382">
        <v>837242.97556000017</v>
      </c>
      <c r="J13" s="382">
        <v>602248.67683999985</v>
      </c>
      <c r="K13" s="382">
        <v>320207.40233000001</v>
      </c>
      <c r="L13" s="382">
        <v>241586.74361999996</v>
      </c>
      <c r="M13" s="382">
        <f>'Page 2'!P12</f>
        <v>150579.66138000001</v>
      </c>
      <c r="P13" s="383"/>
      <c r="Q13" s="383"/>
      <c r="R13" s="383"/>
      <c r="S13" s="383"/>
      <c r="T13" s="383"/>
      <c r="U13" s="386"/>
      <c r="V13" s="386"/>
      <c r="W13" s="386"/>
      <c r="X13" s="386"/>
      <c r="Y13" s="386"/>
      <c r="Z13" s="386"/>
      <c r="AA13" s="386"/>
      <c r="AB13" s="386"/>
      <c r="AC13" s="386"/>
      <c r="AD13" s="386"/>
      <c r="AE13" s="386"/>
      <c r="AF13" s="386"/>
      <c r="AG13" s="386"/>
      <c r="AH13" s="386"/>
      <c r="AI13" s="386"/>
      <c r="AJ13" s="386"/>
      <c r="AK13" s="386"/>
      <c r="AL13" s="386"/>
      <c r="AM13" s="386"/>
      <c r="AN13" s="386"/>
    </row>
    <row r="14" spans="1:40" s="384" customFormat="1" x14ac:dyDescent="0.25">
      <c r="A14" s="480"/>
      <c r="B14" s="387" t="s">
        <v>293</v>
      </c>
      <c r="C14" s="381"/>
      <c r="D14" s="388">
        <v>1984276.6699200002</v>
      </c>
      <c r="E14" s="388">
        <v>2020303.6547499998</v>
      </c>
      <c r="F14" s="388">
        <v>2062766.9683999999</v>
      </c>
      <c r="G14" s="388">
        <v>2024707.3068199998</v>
      </c>
      <c r="H14" s="388">
        <v>1939369.0227899998</v>
      </c>
      <c r="I14" s="388">
        <v>2099623.7728599999</v>
      </c>
      <c r="J14" s="388">
        <v>2160583.4206099999</v>
      </c>
      <c r="K14" s="388">
        <v>2075797.8719700002</v>
      </c>
      <c r="L14" s="388">
        <v>2052642.6306300003</v>
      </c>
      <c r="M14" s="388">
        <f>'Page 2'!P13</f>
        <v>2143243.50385</v>
      </c>
      <c r="P14" s="389"/>
      <c r="Q14" s="389"/>
      <c r="R14" s="389"/>
      <c r="S14" s="389"/>
      <c r="T14" s="389"/>
      <c r="U14" s="388"/>
      <c r="V14" s="388"/>
      <c r="W14" s="388"/>
      <c r="X14" s="388"/>
      <c r="Y14" s="388"/>
      <c r="Z14" s="388"/>
      <c r="AA14" s="388"/>
      <c r="AB14" s="388"/>
      <c r="AC14" s="388"/>
      <c r="AD14" s="388"/>
      <c r="AE14" s="388"/>
      <c r="AF14" s="388"/>
      <c r="AG14" s="388"/>
      <c r="AH14" s="388"/>
      <c r="AI14" s="388"/>
      <c r="AJ14" s="388"/>
      <c r="AK14" s="388"/>
      <c r="AL14" s="388"/>
      <c r="AM14" s="388"/>
      <c r="AN14" s="388"/>
    </row>
    <row r="15" spans="1:40" s="384" customFormat="1" x14ac:dyDescent="0.25">
      <c r="A15" s="480"/>
      <c r="B15" s="380" t="s">
        <v>20</v>
      </c>
      <c r="C15" s="381"/>
      <c r="D15" s="382">
        <v>1293310.7086300005</v>
      </c>
      <c r="E15" s="382">
        <v>1348878.4525199998</v>
      </c>
      <c r="F15" s="382">
        <v>1376796.35999</v>
      </c>
      <c r="G15" s="382">
        <v>1286668.7020999999</v>
      </c>
      <c r="H15" s="382">
        <v>1225163.4825599999</v>
      </c>
      <c r="I15" s="382">
        <v>1330023.0449099999</v>
      </c>
      <c r="J15" s="382">
        <v>1306271.3146799998</v>
      </c>
      <c r="K15" s="382">
        <v>1279229.3740800002</v>
      </c>
      <c r="L15" s="382">
        <v>1261820.2208299998</v>
      </c>
      <c r="M15" s="382">
        <f>'Page 2'!P14</f>
        <v>1304906.5779100002</v>
      </c>
      <c r="P15" s="383"/>
      <c r="Q15" s="383"/>
      <c r="R15" s="383"/>
      <c r="S15" s="383"/>
      <c r="T15" s="383"/>
      <c r="U15" s="386"/>
      <c r="V15" s="386"/>
      <c r="W15" s="386"/>
      <c r="X15" s="386"/>
      <c r="Y15" s="386"/>
      <c r="Z15" s="386"/>
      <c r="AA15" s="386"/>
      <c r="AB15" s="386"/>
      <c r="AC15" s="386"/>
      <c r="AD15" s="386"/>
      <c r="AE15" s="386"/>
      <c r="AF15" s="386"/>
      <c r="AG15" s="386"/>
      <c r="AH15" s="386"/>
      <c r="AI15" s="386"/>
      <c r="AJ15" s="386"/>
      <c r="AK15" s="386"/>
      <c r="AL15" s="386"/>
      <c r="AM15" s="386"/>
      <c r="AN15" s="386"/>
    </row>
    <row r="16" spans="1:40" s="384" customFormat="1" x14ac:dyDescent="0.25">
      <c r="A16" s="480"/>
      <c r="B16" s="380" t="s">
        <v>21</v>
      </c>
      <c r="C16" s="381"/>
      <c r="D16" s="382">
        <v>47518.421239999996</v>
      </c>
      <c r="E16" s="382">
        <v>44688.897310000008</v>
      </c>
      <c r="F16" s="382">
        <v>41866.921349999997</v>
      </c>
      <c r="G16" s="382">
        <v>39549.145400000001</v>
      </c>
      <c r="H16" s="382">
        <v>34433.669270000006</v>
      </c>
      <c r="I16" s="382">
        <v>28720.747780000002</v>
      </c>
      <c r="J16" s="382">
        <v>43883.51154</v>
      </c>
      <c r="K16" s="382">
        <v>37048.158209999994</v>
      </c>
      <c r="L16" s="382">
        <v>38156.91186</v>
      </c>
      <c r="M16" s="382">
        <f>'Page 2'!P15</f>
        <v>39211.217009999993</v>
      </c>
      <c r="P16" s="383"/>
      <c r="Q16" s="383"/>
      <c r="R16" s="383"/>
      <c r="S16" s="383"/>
      <c r="T16" s="383"/>
      <c r="U16" s="386"/>
      <c r="V16" s="386"/>
      <c r="W16" s="386"/>
      <c r="X16" s="386"/>
      <c r="Y16" s="386"/>
      <c r="Z16" s="386"/>
      <c r="AA16" s="386"/>
      <c r="AB16" s="386"/>
      <c r="AC16" s="386"/>
      <c r="AD16" s="386"/>
      <c r="AE16" s="386"/>
      <c r="AF16" s="386"/>
      <c r="AG16" s="386"/>
      <c r="AH16" s="386"/>
      <c r="AI16" s="386"/>
      <c r="AJ16" s="386"/>
      <c r="AK16" s="386"/>
      <c r="AL16" s="386"/>
      <c r="AM16" s="386"/>
      <c r="AN16" s="386"/>
    </row>
    <row r="17" spans="1:40" s="384" customFormat="1" x14ac:dyDescent="0.25">
      <c r="A17" s="480"/>
      <c r="B17" s="380" t="s">
        <v>22</v>
      </c>
      <c r="C17" s="381"/>
      <c r="D17" s="382">
        <v>412489.77965999994</v>
      </c>
      <c r="E17" s="382">
        <v>418228.89617000002</v>
      </c>
      <c r="F17" s="382">
        <v>431535.51822999999</v>
      </c>
      <c r="G17" s="382">
        <v>459528.33108999999</v>
      </c>
      <c r="H17" s="382">
        <v>428594.31255000003</v>
      </c>
      <c r="I17" s="382">
        <v>458408.54462</v>
      </c>
      <c r="J17" s="382">
        <v>446945.87070000003</v>
      </c>
      <c r="K17" s="382">
        <v>432073.22765000002</v>
      </c>
      <c r="L17" s="382">
        <v>454307.26218999992</v>
      </c>
      <c r="M17" s="382">
        <f>'Page 2'!P16</f>
        <v>464626.45221999998</v>
      </c>
      <c r="P17" s="383"/>
      <c r="Q17" s="383"/>
      <c r="R17" s="383"/>
      <c r="S17" s="383"/>
      <c r="T17" s="383"/>
      <c r="U17" s="386"/>
      <c r="V17" s="386"/>
      <c r="W17" s="386"/>
      <c r="X17" s="386"/>
      <c r="Y17" s="386"/>
      <c r="Z17" s="386"/>
      <c r="AA17" s="386"/>
      <c r="AB17" s="386"/>
      <c r="AC17" s="386"/>
      <c r="AD17" s="386"/>
      <c r="AE17" s="386"/>
      <c r="AF17" s="386"/>
      <c r="AG17" s="386"/>
      <c r="AH17" s="386"/>
      <c r="AI17" s="386"/>
      <c r="AJ17" s="386"/>
      <c r="AK17" s="386"/>
      <c r="AL17" s="386"/>
      <c r="AM17" s="386"/>
      <c r="AN17" s="386"/>
    </row>
    <row r="18" spans="1:40" s="384" customFormat="1" x14ac:dyDescent="0.25">
      <c r="A18" s="480"/>
      <c r="B18" s="380" t="s">
        <v>23</v>
      </c>
      <c r="C18" s="381"/>
      <c r="D18" s="382">
        <v>213645.44279000006</v>
      </c>
      <c r="E18" s="382">
        <v>191838.93788000001</v>
      </c>
      <c r="F18" s="382">
        <v>198504.75723000005</v>
      </c>
      <c r="G18" s="382">
        <v>222801.97586999997</v>
      </c>
      <c r="H18" s="382">
        <v>237631.46515</v>
      </c>
      <c r="I18" s="382">
        <v>272462.30290000007</v>
      </c>
      <c r="J18" s="382">
        <v>351477.73149999999</v>
      </c>
      <c r="K18" s="382">
        <v>317874.58906999999</v>
      </c>
      <c r="L18" s="382">
        <v>294079.45438000007</v>
      </c>
      <c r="M18" s="382">
        <f>'Page 2'!P17</f>
        <v>329997.39426000003</v>
      </c>
      <c r="P18" s="383"/>
      <c r="Q18" s="383"/>
      <c r="R18" s="383"/>
      <c r="S18" s="383"/>
      <c r="T18" s="383"/>
      <c r="U18" s="386"/>
      <c r="V18" s="386"/>
      <c r="W18" s="386"/>
      <c r="X18" s="386"/>
      <c r="Y18" s="386"/>
      <c r="Z18" s="386"/>
      <c r="AA18" s="386"/>
      <c r="AB18" s="386"/>
      <c r="AC18" s="386"/>
      <c r="AD18" s="386"/>
      <c r="AE18" s="386"/>
      <c r="AF18" s="386"/>
      <c r="AG18" s="386"/>
      <c r="AH18" s="386"/>
      <c r="AI18" s="386"/>
      <c r="AJ18" s="386"/>
      <c r="AK18" s="386"/>
      <c r="AL18" s="386"/>
      <c r="AM18" s="386"/>
      <c r="AN18" s="386"/>
    </row>
    <row r="19" spans="1:40" s="384" customFormat="1" x14ac:dyDescent="0.25">
      <c r="A19" s="480"/>
      <c r="B19" s="380" t="s">
        <v>24</v>
      </c>
      <c r="C19" s="381"/>
      <c r="D19" s="382">
        <v>17312.317599999998</v>
      </c>
      <c r="E19" s="382">
        <v>16668.470869999997</v>
      </c>
      <c r="F19" s="382">
        <v>14063.411599999999</v>
      </c>
      <c r="G19" s="382">
        <v>16159.152359999998</v>
      </c>
      <c r="H19" s="382">
        <v>13546.09326</v>
      </c>
      <c r="I19" s="382">
        <v>10009.13265</v>
      </c>
      <c r="J19" s="382">
        <v>12004.992190000001</v>
      </c>
      <c r="K19" s="382">
        <v>9572.5229600000002</v>
      </c>
      <c r="L19" s="382">
        <v>4278.7813699999997</v>
      </c>
      <c r="M19" s="382">
        <f>'Page 2'!P18</f>
        <v>4501.8624500000005</v>
      </c>
      <c r="P19" s="383"/>
      <c r="Q19" s="383"/>
      <c r="R19" s="383"/>
      <c r="S19" s="383"/>
      <c r="T19" s="383"/>
      <c r="U19" s="386"/>
      <c r="V19" s="386"/>
      <c r="W19" s="386"/>
      <c r="X19" s="386"/>
      <c r="Y19" s="386"/>
      <c r="Z19" s="386"/>
      <c r="AA19" s="386"/>
      <c r="AB19" s="386"/>
      <c r="AC19" s="386"/>
      <c r="AD19" s="386"/>
      <c r="AE19" s="386"/>
      <c r="AF19" s="386"/>
      <c r="AG19" s="386"/>
      <c r="AH19" s="386"/>
      <c r="AI19" s="386"/>
      <c r="AJ19" s="386"/>
      <c r="AK19" s="386"/>
      <c r="AL19" s="386"/>
      <c r="AM19" s="386"/>
      <c r="AN19" s="386"/>
    </row>
    <row r="20" spans="1:40" s="384" customFormat="1" x14ac:dyDescent="0.25">
      <c r="A20" s="480"/>
      <c r="B20" s="390"/>
      <c r="C20" s="381"/>
      <c r="D20" s="382"/>
      <c r="E20" s="382"/>
      <c r="F20" s="382"/>
      <c r="G20" s="382"/>
      <c r="H20" s="382"/>
      <c r="I20" s="382"/>
      <c r="J20" s="382"/>
      <c r="K20" s="382"/>
      <c r="L20" s="382"/>
      <c r="M20" s="382"/>
      <c r="P20" s="391"/>
      <c r="Q20" s="391"/>
      <c r="R20" s="391"/>
      <c r="S20" s="391"/>
      <c r="T20" s="391"/>
      <c r="U20" s="382"/>
      <c r="V20" s="382"/>
      <c r="W20" s="382"/>
      <c r="X20" s="382"/>
      <c r="Y20" s="382"/>
      <c r="Z20" s="382"/>
      <c r="AA20" s="382"/>
      <c r="AB20" s="382"/>
      <c r="AC20" s="382"/>
      <c r="AD20" s="382"/>
      <c r="AE20" s="382"/>
      <c r="AF20" s="382"/>
      <c r="AG20" s="382"/>
      <c r="AH20" s="382"/>
      <c r="AI20" s="382"/>
      <c r="AJ20" s="382"/>
      <c r="AK20" s="382"/>
      <c r="AL20" s="382"/>
      <c r="AM20" s="382"/>
      <c r="AN20" s="382"/>
    </row>
    <row r="21" spans="1:40" s="384" customFormat="1" x14ac:dyDescent="0.25">
      <c r="A21" s="480"/>
      <c r="B21" s="392" t="s">
        <v>25</v>
      </c>
      <c r="C21" s="381"/>
      <c r="D21" s="393">
        <v>9634016.3624300007</v>
      </c>
      <c r="E21" s="393">
        <v>9558035.8162899986</v>
      </c>
      <c r="F21" s="393">
        <v>9182176.9147100002</v>
      </c>
      <c r="G21" s="393">
        <v>9302828.2308699992</v>
      </c>
      <c r="H21" s="393">
        <v>9973252.0796499997</v>
      </c>
      <c r="I21" s="393">
        <v>10166219.77249</v>
      </c>
      <c r="J21" s="393">
        <v>10254195.578820001</v>
      </c>
      <c r="K21" s="393">
        <v>10452536.512740001</v>
      </c>
      <c r="L21" s="393">
        <v>10779198.908419998</v>
      </c>
      <c r="M21" s="393">
        <f>'Page 2'!P20</f>
        <v>11079703.099679999</v>
      </c>
      <c r="P21" s="394"/>
      <c r="Q21" s="394"/>
      <c r="R21" s="394"/>
      <c r="S21" s="394"/>
      <c r="T21" s="394"/>
      <c r="U21" s="390"/>
      <c r="V21" s="393"/>
      <c r="W21" s="393"/>
      <c r="X21" s="393"/>
      <c r="Y21" s="393"/>
      <c r="Z21" s="393"/>
      <c r="AA21" s="393"/>
      <c r="AB21" s="393"/>
      <c r="AC21" s="393"/>
      <c r="AD21" s="393"/>
      <c r="AE21" s="393"/>
      <c r="AF21" s="393"/>
      <c r="AG21" s="393"/>
      <c r="AH21" s="393"/>
      <c r="AI21" s="393"/>
      <c r="AJ21" s="393"/>
      <c r="AK21" s="393"/>
      <c r="AL21" s="393"/>
      <c r="AM21" s="393"/>
      <c r="AN21" s="393"/>
    </row>
    <row r="22" spans="1:40" s="384" customFormat="1" x14ac:dyDescent="0.25">
      <c r="A22" s="480"/>
      <c r="B22" s="387" t="s">
        <v>294</v>
      </c>
      <c r="C22" s="381"/>
      <c r="D22" s="388">
        <v>8590769.3249699995</v>
      </c>
      <c r="E22" s="388">
        <v>8496553.6688799988</v>
      </c>
      <c r="F22" s="388">
        <v>8135508.0963099999</v>
      </c>
      <c r="G22" s="388">
        <v>8029169.7070899988</v>
      </c>
      <c r="H22" s="388">
        <v>8590217.0102900006</v>
      </c>
      <c r="I22" s="388">
        <v>8772265.7855399996</v>
      </c>
      <c r="J22" s="388">
        <v>8893714.7049099989</v>
      </c>
      <c r="K22" s="388">
        <v>9129621.4288100004</v>
      </c>
      <c r="L22" s="388">
        <v>9493106.9738999978</v>
      </c>
      <c r="M22" s="388">
        <f>'Page 2'!P21</f>
        <v>9795188.9996699989</v>
      </c>
      <c r="P22" s="389"/>
      <c r="Q22" s="389"/>
      <c r="R22" s="389"/>
      <c r="S22" s="389"/>
      <c r="T22" s="389"/>
      <c r="U22" s="388"/>
      <c r="V22" s="388"/>
      <c r="W22" s="388"/>
      <c r="X22" s="388"/>
      <c r="Y22" s="388"/>
      <c r="Z22" s="388"/>
      <c r="AA22" s="388"/>
      <c r="AB22" s="388"/>
      <c r="AC22" s="388"/>
      <c r="AD22" s="388"/>
      <c r="AE22" s="388"/>
      <c r="AF22" s="388"/>
      <c r="AG22" s="388"/>
      <c r="AH22" s="388"/>
      <c r="AI22" s="388"/>
      <c r="AJ22" s="388"/>
      <c r="AK22" s="388"/>
      <c r="AL22" s="388"/>
      <c r="AM22" s="388"/>
      <c r="AN22" s="388"/>
    </row>
    <row r="23" spans="1:40" s="384" customFormat="1" x14ac:dyDescent="0.25">
      <c r="A23" s="480"/>
      <c r="B23" s="380" t="s">
        <v>26</v>
      </c>
      <c r="C23" s="381"/>
      <c r="D23" s="382">
        <v>7421851.4611100005</v>
      </c>
      <c r="E23" s="382">
        <v>7395738.8415000001</v>
      </c>
      <c r="F23" s="382">
        <v>7175962.6001999993</v>
      </c>
      <c r="G23" s="382">
        <v>7033457.4072299981</v>
      </c>
      <c r="H23" s="382">
        <v>7527354.3172399998</v>
      </c>
      <c r="I23" s="382">
        <v>7611651.4160200004</v>
      </c>
      <c r="J23" s="382">
        <v>7726133.2813099995</v>
      </c>
      <c r="K23" s="382">
        <v>7892041.3120200001</v>
      </c>
      <c r="L23" s="382">
        <v>8166890.5360499993</v>
      </c>
      <c r="M23" s="382">
        <f>'Page 2'!P22</f>
        <v>8447951.033160001</v>
      </c>
      <c r="P23" s="383"/>
      <c r="Q23" s="383"/>
      <c r="R23" s="383"/>
      <c r="S23" s="383"/>
      <c r="T23" s="383"/>
      <c r="U23" s="386"/>
      <c r="V23" s="386"/>
      <c r="W23" s="386"/>
      <c r="X23" s="386"/>
      <c r="Y23" s="386"/>
      <c r="Z23" s="386"/>
      <c r="AA23" s="386"/>
      <c r="AB23" s="386"/>
      <c r="AC23" s="386"/>
      <c r="AD23" s="386"/>
      <c r="AE23" s="386"/>
      <c r="AF23" s="386"/>
      <c r="AG23" s="386"/>
      <c r="AH23" s="386"/>
      <c r="AI23" s="386"/>
      <c r="AJ23" s="386"/>
      <c r="AK23" s="386"/>
      <c r="AL23" s="386"/>
      <c r="AM23" s="386"/>
      <c r="AN23" s="386"/>
    </row>
    <row r="24" spans="1:40" s="384" customFormat="1" x14ac:dyDescent="0.25">
      <c r="A24" s="480"/>
      <c r="B24" s="380" t="s">
        <v>27</v>
      </c>
      <c r="C24" s="381"/>
      <c r="D24" s="382">
        <v>1168917.8638599999</v>
      </c>
      <c r="E24" s="382">
        <v>1100814.8273799997</v>
      </c>
      <c r="F24" s="382">
        <v>959545.49611000007</v>
      </c>
      <c r="G24" s="382">
        <v>995712.29986000003</v>
      </c>
      <c r="H24" s="382">
        <v>1062862.6930499999</v>
      </c>
      <c r="I24" s="382">
        <v>1160614.3695199999</v>
      </c>
      <c r="J24" s="382">
        <v>1167581.4235999999</v>
      </c>
      <c r="K24" s="382">
        <v>1237580.1167900001</v>
      </c>
      <c r="L24" s="382">
        <v>1326216.4378499999</v>
      </c>
      <c r="M24" s="382">
        <f>'Page 2'!P23</f>
        <v>1347237.9665099999</v>
      </c>
      <c r="P24" s="383"/>
      <c r="Q24" s="383"/>
      <c r="R24" s="383"/>
      <c r="S24" s="383"/>
      <c r="T24" s="383"/>
      <c r="U24" s="386"/>
      <c r="V24" s="386"/>
      <c r="W24" s="386"/>
      <c r="X24" s="386"/>
      <c r="Y24" s="386"/>
      <c r="Z24" s="386"/>
      <c r="AA24" s="386"/>
      <c r="AB24" s="386"/>
      <c r="AC24" s="386"/>
      <c r="AD24" s="386"/>
      <c r="AE24" s="386"/>
      <c r="AF24" s="386"/>
      <c r="AG24" s="386"/>
      <c r="AH24" s="386"/>
      <c r="AI24" s="386"/>
      <c r="AJ24" s="386"/>
      <c r="AK24" s="386"/>
      <c r="AL24" s="386"/>
      <c r="AM24" s="386"/>
      <c r="AN24" s="386"/>
    </row>
    <row r="25" spans="1:40" s="384" customFormat="1" x14ac:dyDescent="0.25">
      <c r="A25" s="480"/>
      <c r="B25" s="380" t="s">
        <v>28</v>
      </c>
      <c r="C25" s="381"/>
      <c r="D25" s="382">
        <v>778581.98444000015</v>
      </c>
      <c r="E25" s="382">
        <v>784054.55031000008</v>
      </c>
      <c r="F25" s="382">
        <v>754159.13305000006</v>
      </c>
      <c r="G25" s="382">
        <v>976056.34537999996</v>
      </c>
      <c r="H25" s="382">
        <v>1075365.94034</v>
      </c>
      <c r="I25" s="382">
        <v>1069907.06439</v>
      </c>
      <c r="J25" s="382">
        <v>1024080.89127</v>
      </c>
      <c r="K25" s="382">
        <v>976907.5754300002</v>
      </c>
      <c r="L25" s="382">
        <v>927205.42411999998</v>
      </c>
      <c r="M25" s="382">
        <f>'Page 2'!P24</f>
        <v>911512.05987</v>
      </c>
      <c r="P25" s="383"/>
      <c r="Q25" s="383"/>
      <c r="R25" s="383"/>
      <c r="S25" s="383"/>
      <c r="T25" s="383"/>
      <c r="U25" s="386"/>
      <c r="V25" s="386"/>
      <c r="W25" s="386"/>
      <c r="X25" s="386"/>
      <c r="Y25" s="386"/>
      <c r="Z25" s="386"/>
      <c r="AA25" s="386"/>
      <c r="AB25" s="386"/>
      <c r="AC25" s="386"/>
      <c r="AD25" s="386"/>
      <c r="AE25" s="386"/>
      <c r="AF25" s="386"/>
      <c r="AG25" s="386"/>
      <c r="AH25" s="386"/>
      <c r="AI25" s="386"/>
      <c r="AJ25" s="386"/>
      <c r="AK25" s="386"/>
      <c r="AL25" s="386"/>
      <c r="AM25" s="386"/>
      <c r="AN25" s="386"/>
    </row>
    <row r="26" spans="1:40" s="384" customFormat="1" x14ac:dyDescent="0.25">
      <c r="A26" s="480"/>
      <c r="B26" s="380" t="s">
        <v>29</v>
      </c>
      <c r="C26" s="381"/>
      <c r="D26" s="382">
        <v>25171.346259999998</v>
      </c>
      <c r="E26" s="382">
        <v>26289.141879999996</v>
      </c>
      <c r="F26" s="382">
        <v>25969.727940000001</v>
      </c>
      <c r="G26" s="382">
        <v>26587.150059999996</v>
      </c>
      <c r="H26" s="382">
        <v>25923.045109999999</v>
      </c>
      <c r="I26" s="382">
        <v>25902.723190000001</v>
      </c>
      <c r="J26" s="382">
        <v>25152.191059999997</v>
      </c>
      <c r="K26" s="382">
        <v>25095.928759999999</v>
      </c>
      <c r="L26" s="382">
        <v>24472.81581</v>
      </c>
      <c r="M26" s="382">
        <f>'Page 2'!P25</f>
        <v>24946.268029999996</v>
      </c>
      <c r="P26" s="383"/>
      <c r="Q26" s="383"/>
      <c r="R26" s="383"/>
      <c r="S26" s="383"/>
      <c r="T26" s="383"/>
      <c r="U26" s="386"/>
      <c r="V26" s="386"/>
      <c r="W26" s="386"/>
      <c r="X26" s="386"/>
      <c r="Y26" s="386"/>
      <c r="Z26" s="386"/>
      <c r="AA26" s="386"/>
      <c r="AB26" s="386"/>
      <c r="AC26" s="386"/>
      <c r="AD26" s="386"/>
      <c r="AE26" s="386"/>
      <c r="AF26" s="386"/>
      <c r="AG26" s="386"/>
      <c r="AH26" s="386"/>
      <c r="AI26" s="386"/>
      <c r="AJ26" s="386"/>
      <c r="AK26" s="386"/>
      <c r="AL26" s="386"/>
      <c r="AM26" s="386"/>
      <c r="AN26" s="386"/>
    </row>
    <row r="27" spans="1:40" s="384" customFormat="1" x14ac:dyDescent="0.25">
      <c r="A27" s="480"/>
      <c r="B27" s="380" t="s">
        <v>30</v>
      </c>
      <c r="C27" s="381"/>
      <c r="D27" s="382">
        <v>239493.70676000006</v>
      </c>
      <c r="E27" s="382">
        <v>251138.45521999997</v>
      </c>
      <c r="F27" s="382">
        <v>266539.95740999997</v>
      </c>
      <c r="G27" s="382">
        <v>271015.02834000002</v>
      </c>
      <c r="H27" s="382">
        <v>281746.08391000004</v>
      </c>
      <c r="I27" s="382">
        <v>298144.19937000005</v>
      </c>
      <c r="J27" s="382">
        <v>311247.79157999996</v>
      </c>
      <c r="K27" s="382">
        <v>320911.57974000002</v>
      </c>
      <c r="L27" s="382">
        <v>334413.69459000003</v>
      </c>
      <c r="M27" s="382">
        <f>'Page 2'!P26</f>
        <v>348055.77210999996</v>
      </c>
      <c r="P27" s="383"/>
      <c r="Q27" s="383"/>
      <c r="R27" s="383"/>
      <c r="S27" s="383"/>
      <c r="T27" s="383"/>
      <c r="U27" s="386"/>
      <c r="V27" s="386"/>
      <c r="W27" s="386"/>
      <c r="X27" s="386"/>
      <c r="Y27" s="386"/>
      <c r="Z27" s="386"/>
      <c r="AA27" s="386"/>
      <c r="AB27" s="386"/>
      <c r="AC27" s="386"/>
      <c r="AD27" s="386"/>
      <c r="AE27" s="386"/>
      <c r="AF27" s="386"/>
      <c r="AG27" s="386"/>
      <c r="AH27" s="386"/>
      <c r="AI27" s="386"/>
      <c r="AJ27" s="386"/>
      <c r="AK27" s="386"/>
      <c r="AL27" s="386"/>
      <c r="AM27" s="386"/>
      <c r="AN27" s="386"/>
    </row>
    <row r="28" spans="1:40" s="384" customFormat="1" x14ac:dyDescent="0.25">
      <c r="A28" s="480"/>
      <c r="B28" s="390"/>
      <c r="C28" s="381"/>
      <c r="D28" s="388"/>
      <c r="E28" s="388"/>
      <c r="F28" s="388"/>
      <c r="G28" s="388"/>
      <c r="H28" s="388"/>
      <c r="I28" s="388"/>
      <c r="J28" s="388"/>
      <c r="K28" s="388"/>
      <c r="L28" s="388"/>
      <c r="M28" s="388"/>
      <c r="P28" s="391"/>
      <c r="Q28" s="391"/>
      <c r="R28" s="391"/>
      <c r="S28" s="391"/>
      <c r="T28" s="391"/>
      <c r="U28" s="382"/>
      <c r="V28" s="388"/>
      <c r="W28" s="388"/>
      <c r="X28" s="388"/>
      <c r="Y28" s="388"/>
      <c r="Z28" s="388"/>
      <c r="AA28" s="388"/>
      <c r="AB28" s="388"/>
      <c r="AC28" s="388"/>
      <c r="AD28" s="388"/>
      <c r="AE28" s="388"/>
      <c r="AF28" s="388"/>
      <c r="AG28" s="388"/>
      <c r="AH28" s="388"/>
      <c r="AI28" s="388"/>
      <c r="AJ28" s="388"/>
      <c r="AK28" s="388"/>
      <c r="AL28" s="388"/>
      <c r="AM28" s="388"/>
      <c r="AN28" s="388"/>
    </row>
    <row r="29" spans="1:40" s="384" customFormat="1" x14ac:dyDescent="0.25">
      <c r="A29" s="480"/>
      <c r="B29" s="392" t="s">
        <v>31</v>
      </c>
      <c r="C29" s="381"/>
      <c r="D29" s="393">
        <v>11573705.009636</v>
      </c>
      <c r="E29" s="393">
        <v>12277478.006750001</v>
      </c>
      <c r="F29" s="393">
        <v>11278094.47212</v>
      </c>
      <c r="G29" s="393">
        <v>11027893.740619998</v>
      </c>
      <c r="H29" s="393">
        <v>11595341.097479999</v>
      </c>
      <c r="I29" s="393">
        <v>12018598.380750002</v>
      </c>
      <c r="J29" s="393">
        <v>12623248.722970001</v>
      </c>
      <c r="K29" s="393">
        <v>12747143.70159</v>
      </c>
      <c r="L29" s="393">
        <v>13596223.203439999</v>
      </c>
      <c r="M29" s="393">
        <f>'Page 2'!P28</f>
        <v>14040269.41743</v>
      </c>
      <c r="P29" s="394"/>
      <c r="Q29" s="394"/>
      <c r="R29" s="394"/>
      <c r="S29" s="394"/>
      <c r="T29" s="394"/>
      <c r="U29" s="390"/>
      <c r="V29" s="393"/>
      <c r="W29" s="393"/>
      <c r="X29" s="393"/>
      <c r="Y29" s="393"/>
      <c r="Z29" s="393"/>
      <c r="AA29" s="393"/>
      <c r="AB29" s="393"/>
      <c r="AC29" s="393"/>
      <c r="AD29" s="393"/>
      <c r="AE29" s="393"/>
      <c r="AF29" s="393"/>
      <c r="AG29" s="393"/>
      <c r="AH29" s="393"/>
      <c r="AI29" s="393"/>
      <c r="AJ29" s="393"/>
      <c r="AK29" s="393"/>
      <c r="AL29" s="393"/>
      <c r="AM29" s="393"/>
      <c r="AN29" s="393"/>
    </row>
    <row r="30" spans="1:40" s="384" customFormat="1" x14ac:dyDescent="0.25">
      <c r="A30" s="480"/>
      <c r="B30" s="387" t="s">
        <v>295</v>
      </c>
      <c r="C30" s="381"/>
      <c r="D30" s="388">
        <v>10261618.339226</v>
      </c>
      <c r="E30" s="388">
        <v>10907740.598680001</v>
      </c>
      <c r="F30" s="388">
        <v>10198645.869800001</v>
      </c>
      <c r="G30" s="388">
        <v>9968733.626290001</v>
      </c>
      <c r="H30" s="388">
        <v>10435705.721919999</v>
      </c>
      <c r="I30" s="388">
        <v>10800527.396840001</v>
      </c>
      <c r="J30" s="388">
        <v>11371244.609379999</v>
      </c>
      <c r="K30" s="388">
        <v>11437303.84842</v>
      </c>
      <c r="L30" s="388">
        <v>12107375.772880001</v>
      </c>
      <c r="M30" s="388">
        <f>'Page 2'!P29</f>
        <v>12505963.564059999</v>
      </c>
      <c r="P30" s="389"/>
      <c r="Q30" s="389"/>
      <c r="R30" s="389"/>
      <c r="S30" s="389"/>
      <c r="T30" s="389"/>
      <c r="U30" s="388"/>
      <c r="V30" s="388"/>
      <c r="W30" s="388"/>
      <c r="X30" s="388"/>
      <c r="Y30" s="388"/>
      <c r="Z30" s="388"/>
      <c r="AA30" s="388"/>
      <c r="AB30" s="388"/>
      <c r="AC30" s="388"/>
      <c r="AD30" s="388"/>
      <c r="AE30" s="388"/>
      <c r="AF30" s="388"/>
      <c r="AG30" s="388"/>
      <c r="AH30" s="388"/>
      <c r="AI30" s="388"/>
      <c r="AJ30" s="388"/>
      <c r="AK30" s="388"/>
      <c r="AL30" s="388"/>
      <c r="AM30" s="388"/>
      <c r="AN30" s="388"/>
    </row>
    <row r="31" spans="1:40" x14ac:dyDescent="0.25">
      <c r="A31" s="480"/>
      <c r="B31" s="145" t="s">
        <v>32</v>
      </c>
      <c r="D31" s="114">
        <v>7528690.5179800009</v>
      </c>
      <c r="E31" s="114">
        <v>7810938.2425600011</v>
      </c>
      <c r="F31" s="114">
        <v>7798587.0980100008</v>
      </c>
      <c r="G31" s="114">
        <v>7851711.246869999</v>
      </c>
      <c r="H31" s="114">
        <v>8013454.9097199999</v>
      </c>
      <c r="I31" s="114">
        <v>8296328.2122500008</v>
      </c>
      <c r="J31" s="114">
        <v>8522903.6079399996</v>
      </c>
      <c r="K31" s="114">
        <v>8743819.9172900002</v>
      </c>
      <c r="L31" s="114">
        <v>9071716.8561799992</v>
      </c>
      <c r="M31" s="114">
        <f>'Page 2'!P30</f>
        <v>9390976.5506299995</v>
      </c>
      <c r="P31" s="96"/>
      <c r="Q31" s="96"/>
      <c r="R31" s="96"/>
      <c r="S31" s="96"/>
      <c r="T31" s="96"/>
      <c r="U31" s="114"/>
      <c r="V31" s="114"/>
      <c r="W31" s="114"/>
      <c r="X31" s="114"/>
      <c r="Y31" s="114"/>
      <c r="Z31" s="114"/>
      <c r="AA31" s="114"/>
      <c r="AB31" s="114"/>
      <c r="AC31" s="114"/>
      <c r="AD31" s="114"/>
      <c r="AE31" s="114"/>
      <c r="AF31" s="114"/>
      <c r="AG31" s="114"/>
      <c r="AH31" s="114"/>
      <c r="AI31" s="114"/>
      <c r="AJ31" s="114"/>
      <c r="AK31" s="114"/>
      <c r="AL31" s="114"/>
      <c r="AM31" s="114"/>
      <c r="AN31" s="114"/>
    </row>
    <row r="32" spans="1:40" x14ac:dyDescent="0.25">
      <c r="A32" s="480"/>
      <c r="B32" s="145" t="s">
        <v>440</v>
      </c>
      <c r="D32" s="114">
        <v>1484783.1784729997</v>
      </c>
      <c r="E32" s="114">
        <v>1695938.5846500001</v>
      </c>
      <c r="F32" s="114">
        <v>1392146.9858300001</v>
      </c>
      <c r="G32" s="114">
        <v>1185957.9794600001</v>
      </c>
      <c r="H32" s="114">
        <v>1380534.09277</v>
      </c>
      <c r="I32" s="114">
        <v>1381924.24976</v>
      </c>
      <c r="J32" s="114">
        <v>1493614.5005799998</v>
      </c>
      <c r="K32" s="114">
        <v>1493343.19074</v>
      </c>
      <c r="L32" s="114">
        <v>1641695.32797</v>
      </c>
      <c r="M32" s="114">
        <f>'Page 2'!P31</f>
        <v>1773113.8418700004</v>
      </c>
      <c r="P32" s="96"/>
      <c r="Q32" s="96"/>
      <c r="R32" s="96"/>
      <c r="S32" s="96"/>
      <c r="T32" s="96"/>
      <c r="U32" s="114"/>
      <c r="V32" s="114"/>
      <c r="W32" s="114"/>
      <c r="X32" s="114"/>
      <c r="Y32" s="114"/>
      <c r="Z32" s="114"/>
      <c r="AA32" s="114"/>
      <c r="AB32" s="114"/>
      <c r="AC32" s="114"/>
      <c r="AD32" s="114"/>
      <c r="AE32" s="114"/>
      <c r="AF32" s="114"/>
      <c r="AG32" s="114"/>
      <c r="AH32" s="114"/>
      <c r="AI32" s="114"/>
      <c r="AJ32" s="114"/>
      <c r="AK32" s="114"/>
      <c r="AL32" s="114"/>
      <c r="AM32" s="114"/>
      <c r="AN32" s="114"/>
    </row>
    <row r="33" spans="1:40" x14ac:dyDescent="0.25">
      <c r="A33" s="480"/>
      <c r="B33" s="145" t="s">
        <v>439</v>
      </c>
      <c r="D33" s="114">
        <v>1248144.6427729998</v>
      </c>
      <c r="E33" s="114">
        <v>1400863.77147</v>
      </c>
      <c r="F33" s="114">
        <v>1007911.7859599999</v>
      </c>
      <c r="G33" s="114">
        <v>931064.39996000007</v>
      </c>
      <c r="H33" s="114">
        <v>1041716.7194299999</v>
      </c>
      <c r="I33" s="114">
        <v>1122274.9348299999</v>
      </c>
      <c r="J33" s="114">
        <v>1354726.50086</v>
      </c>
      <c r="K33" s="114">
        <v>1200140.7403899999</v>
      </c>
      <c r="L33" s="114">
        <v>1393963.58873</v>
      </c>
      <c r="M33" s="114">
        <f>'Page 2'!P32</f>
        <v>1341873.1715599999</v>
      </c>
      <c r="O33" s="460"/>
      <c r="P33" s="96"/>
      <c r="Q33" s="96"/>
      <c r="R33" s="96"/>
      <c r="S33" s="96"/>
      <c r="T33" s="96"/>
      <c r="U33" s="114"/>
      <c r="V33" s="114"/>
      <c r="W33" s="114"/>
      <c r="X33" s="114"/>
      <c r="Y33" s="114"/>
      <c r="Z33" s="114"/>
      <c r="AA33" s="114"/>
      <c r="AB33" s="114"/>
      <c r="AC33" s="114"/>
      <c r="AD33" s="114"/>
      <c r="AE33" s="114"/>
      <c r="AF33" s="114"/>
      <c r="AG33" s="114"/>
      <c r="AH33" s="114"/>
      <c r="AI33" s="114"/>
      <c r="AJ33" s="114"/>
      <c r="AK33" s="114"/>
      <c r="AL33" s="114"/>
      <c r="AM33" s="114"/>
      <c r="AN33" s="114"/>
    </row>
    <row r="34" spans="1:40" x14ac:dyDescent="0.25">
      <c r="A34" s="480"/>
      <c r="B34" s="145" t="s">
        <v>33</v>
      </c>
      <c r="D34" s="34">
        <v>570993.83551</v>
      </c>
      <c r="E34" s="34">
        <v>429540.25361000001</v>
      </c>
      <c r="F34" s="34">
        <v>294464.46983999998</v>
      </c>
      <c r="G34" s="34">
        <v>296033.17700000003</v>
      </c>
      <c r="H34" s="34">
        <v>279150.89147000003</v>
      </c>
      <c r="I34" s="34">
        <v>292152.39932999999</v>
      </c>
      <c r="J34" s="34">
        <v>338744.88817000005</v>
      </c>
      <c r="K34" s="34">
        <v>375408.18440000003</v>
      </c>
      <c r="L34" s="34">
        <v>413778.95976</v>
      </c>
      <c r="M34" s="34">
        <f>'Page 2'!P33</f>
        <v>481719.95185000001</v>
      </c>
      <c r="O34" s="206"/>
      <c r="P34" s="96"/>
      <c r="Q34" s="96"/>
      <c r="R34" s="96"/>
      <c r="S34" s="96"/>
      <c r="T34" s="96"/>
      <c r="U34" s="114"/>
      <c r="V34" s="114"/>
      <c r="W34" s="114"/>
      <c r="X34" s="114"/>
      <c r="Y34" s="114"/>
      <c r="Z34" s="114"/>
      <c r="AA34" s="114"/>
      <c r="AB34" s="114"/>
      <c r="AC34" s="114"/>
      <c r="AD34" s="114"/>
      <c r="AE34" s="114"/>
      <c r="AF34" s="114"/>
      <c r="AG34" s="114"/>
      <c r="AH34" s="114"/>
      <c r="AI34" s="114"/>
      <c r="AJ34" s="114"/>
      <c r="AK34" s="114"/>
      <c r="AL34" s="114"/>
      <c r="AM34" s="114"/>
      <c r="AN34" s="114"/>
    </row>
    <row r="35" spans="1:40" x14ac:dyDescent="0.25">
      <c r="A35" s="480"/>
      <c r="B35" s="145" t="s">
        <v>34</v>
      </c>
      <c r="D35" s="34">
        <v>756553.42877</v>
      </c>
      <c r="E35" s="34">
        <v>828628.48379999993</v>
      </c>
      <c r="F35" s="34">
        <v>772164.75710000005</v>
      </c>
      <c r="G35" s="34">
        <v>753778.13978999993</v>
      </c>
      <c r="H35" s="34">
        <v>805214.23577000003</v>
      </c>
      <c r="I35" s="34">
        <v>827682.23441999999</v>
      </c>
      <c r="J35" s="34">
        <v>845258.26450000005</v>
      </c>
      <c r="K35" s="34">
        <v>877423.07225999993</v>
      </c>
      <c r="L35" s="34">
        <v>1002259.16664</v>
      </c>
      <c r="M35" s="34">
        <f>'Page 2'!P34</f>
        <v>962233.54399000003</v>
      </c>
      <c r="P35" s="96"/>
      <c r="Q35" s="96"/>
      <c r="R35" s="96"/>
      <c r="S35" s="96"/>
      <c r="T35" s="96"/>
      <c r="U35" s="114"/>
      <c r="V35" s="114"/>
      <c r="W35" s="114"/>
      <c r="X35" s="114"/>
      <c r="Y35" s="114"/>
      <c r="Z35" s="114"/>
      <c r="AA35" s="114"/>
      <c r="AB35" s="114"/>
      <c r="AC35" s="114"/>
      <c r="AD35" s="114"/>
      <c r="AE35" s="114"/>
      <c r="AF35" s="114"/>
      <c r="AG35" s="114"/>
      <c r="AH35" s="114"/>
      <c r="AI35" s="114"/>
      <c r="AJ35" s="114"/>
      <c r="AK35" s="114"/>
      <c r="AL35" s="114"/>
      <c r="AM35" s="114"/>
      <c r="AN35" s="114"/>
    </row>
    <row r="36" spans="1:40" x14ac:dyDescent="0.25">
      <c r="A36" s="480"/>
      <c r="B36" s="145" t="s">
        <v>463</v>
      </c>
      <c r="D36" s="321" t="s">
        <v>472</v>
      </c>
      <c r="E36" s="321" t="s">
        <v>472</v>
      </c>
      <c r="F36" s="321" t="s">
        <v>472</v>
      </c>
      <c r="G36" s="321" t="s">
        <v>472</v>
      </c>
      <c r="H36" s="321">
        <v>68662.830889999997</v>
      </c>
      <c r="I36" s="321">
        <v>95029.103830000007</v>
      </c>
      <c r="J36" s="34">
        <v>88679.402139999991</v>
      </c>
      <c r="K36" s="34">
        <v>90450.827630000014</v>
      </c>
      <c r="L36" s="34">
        <v>95921.223440000002</v>
      </c>
      <c r="M36" s="34">
        <f>'Page 2'!P35</f>
        <v>100200.24914</v>
      </c>
      <c r="P36" s="96"/>
      <c r="Q36" s="96"/>
      <c r="R36" s="96"/>
      <c r="S36" s="96"/>
      <c r="T36" s="96"/>
      <c r="U36" s="114"/>
      <c r="V36" s="114"/>
      <c r="W36" s="114"/>
      <c r="X36" s="114"/>
      <c r="Y36" s="114"/>
      <c r="Z36" s="114"/>
      <c r="AA36" s="114"/>
      <c r="AB36" s="114"/>
      <c r="AC36" s="114"/>
      <c r="AD36" s="114"/>
      <c r="AE36" s="114"/>
      <c r="AF36" s="114"/>
      <c r="AG36" s="114"/>
      <c r="AH36" s="114"/>
      <c r="AI36" s="114"/>
      <c r="AJ36" s="114"/>
      <c r="AK36" s="114"/>
      <c r="AL36" s="114"/>
      <c r="AM36" s="114"/>
      <c r="AN36" s="114"/>
    </row>
    <row r="37" spans="1:40" x14ac:dyDescent="0.25">
      <c r="A37" s="480"/>
      <c r="B37" s="145" t="s">
        <v>35</v>
      </c>
      <c r="D37" s="34">
        <v>-15460.593869999997</v>
      </c>
      <c r="E37" s="34">
        <v>111568.67066</v>
      </c>
      <c r="F37" s="34">
        <v>12819.375380000001</v>
      </c>
      <c r="G37" s="34">
        <v>9348.7975400000014</v>
      </c>
      <c r="H37" s="34">
        <v>6607.4174299999995</v>
      </c>
      <c r="I37" s="34">
        <v>3207.2463299999999</v>
      </c>
      <c r="J37" s="34">
        <v>-20678.441220000001</v>
      </c>
      <c r="K37" s="34">
        <v>-33442.231120000004</v>
      </c>
      <c r="L37" s="34">
        <v>-23111.919279999998</v>
      </c>
      <c r="M37" s="34">
        <v>-9847.8916099999969</v>
      </c>
      <c r="P37" s="96"/>
      <c r="Q37" s="96"/>
      <c r="R37" s="96"/>
      <c r="S37" s="96"/>
      <c r="T37" s="96"/>
      <c r="U37" s="114"/>
      <c r="V37" s="114"/>
      <c r="W37" s="114"/>
      <c r="X37" s="114"/>
      <c r="Y37" s="114"/>
      <c r="Z37" s="114"/>
      <c r="AA37" s="114"/>
      <c r="AB37" s="114"/>
      <c r="AC37" s="114"/>
      <c r="AD37" s="114"/>
      <c r="AE37" s="114"/>
      <c r="AF37" s="114"/>
      <c r="AG37" s="114"/>
      <c r="AH37" s="114"/>
      <c r="AI37" s="114"/>
      <c r="AJ37" s="114"/>
      <c r="AK37" s="114"/>
      <c r="AL37" s="114"/>
      <c r="AM37" s="114"/>
      <c r="AN37" s="114"/>
    </row>
    <row r="38" spans="1:40" x14ac:dyDescent="0.25">
      <c r="A38" s="480"/>
      <c r="B38" s="90"/>
      <c r="D38" s="34"/>
      <c r="E38" s="34"/>
      <c r="F38" s="34"/>
      <c r="G38" s="34"/>
      <c r="H38" s="34"/>
      <c r="I38" s="34"/>
      <c r="J38" s="34"/>
      <c r="K38" s="34"/>
      <c r="L38" s="34"/>
      <c r="M38" s="34"/>
      <c r="P38" s="93"/>
      <c r="Q38" s="93"/>
      <c r="R38" s="93"/>
      <c r="S38" s="93"/>
      <c r="T38" s="93"/>
      <c r="U38" s="34"/>
      <c r="V38" s="34"/>
      <c r="W38" s="34"/>
      <c r="X38" s="34"/>
      <c r="Y38" s="34"/>
      <c r="Z38" s="34"/>
      <c r="AA38" s="34"/>
      <c r="AB38" s="34"/>
      <c r="AC38" s="34"/>
      <c r="AD38" s="34"/>
      <c r="AE38" s="34"/>
      <c r="AF38" s="34"/>
      <c r="AG38" s="34"/>
      <c r="AH38" s="34"/>
      <c r="AI38" s="34"/>
      <c r="AJ38" s="34"/>
      <c r="AK38" s="34"/>
      <c r="AL38" s="34"/>
      <c r="AM38" s="34"/>
      <c r="AN38" s="34"/>
    </row>
    <row r="39" spans="1:40" x14ac:dyDescent="0.25">
      <c r="A39" s="480"/>
      <c r="B39" s="35" t="s">
        <v>36</v>
      </c>
      <c r="D39" s="199">
        <v>765321.18557999993</v>
      </c>
      <c r="E39" s="199">
        <v>634878.37471999996</v>
      </c>
      <c r="F39" s="199">
        <v>235242.95483999996</v>
      </c>
      <c r="G39" s="199">
        <v>2738232.3469300005</v>
      </c>
      <c r="H39" s="199">
        <v>1036595.99965</v>
      </c>
      <c r="I39" s="199">
        <v>529471.20730000001</v>
      </c>
      <c r="J39" s="199">
        <v>579783.20796999999</v>
      </c>
      <c r="K39" s="199">
        <v>509088.38530999993</v>
      </c>
      <c r="L39" s="199">
        <v>1100182.4633900002</v>
      </c>
      <c r="M39" s="199">
        <f>'Page 2'!P38</f>
        <v>643761.11045000015</v>
      </c>
      <c r="P39" s="95"/>
      <c r="Q39" s="95"/>
      <c r="R39" s="95"/>
      <c r="S39" s="95"/>
      <c r="T39" s="95"/>
      <c r="U39" s="90"/>
      <c r="V39" s="199"/>
      <c r="W39" s="199"/>
      <c r="X39" s="199"/>
      <c r="Y39" s="199"/>
      <c r="Z39" s="199"/>
      <c r="AA39" s="199"/>
      <c r="AB39" s="199"/>
      <c r="AC39" s="199"/>
      <c r="AD39" s="199"/>
      <c r="AE39" s="199"/>
      <c r="AF39" s="199"/>
      <c r="AG39" s="199"/>
      <c r="AH39" s="199"/>
      <c r="AI39" s="199"/>
      <c r="AJ39" s="199"/>
      <c r="AK39" s="199"/>
      <c r="AL39" s="199"/>
      <c r="AM39" s="199"/>
      <c r="AN39" s="199"/>
    </row>
    <row r="40" spans="1:40" x14ac:dyDescent="0.25">
      <c r="A40" s="480"/>
      <c r="B40" s="145" t="s">
        <v>37</v>
      </c>
      <c r="D40" s="34">
        <v>150000</v>
      </c>
      <c r="E40" s="34">
        <v>80000</v>
      </c>
      <c r="F40" s="34">
        <v>125000</v>
      </c>
      <c r="G40" s="34">
        <v>105000</v>
      </c>
      <c r="H40" s="34">
        <v>105000</v>
      </c>
      <c r="I40" s="34">
        <v>80000</v>
      </c>
      <c r="J40" s="34">
        <v>80000</v>
      </c>
      <c r="K40" s="34">
        <v>80000</v>
      </c>
      <c r="L40" s="34">
        <v>80000</v>
      </c>
      <c r="M40" s="34">
        <f>'Page 2'!P39</f>
        <v>0</v>
      </c>
      <c r="P40" s="96"/>
      <c r="Q40" s="96"/>
      <c r="R40" s="96"/>
      <c r="S40" s="96"/>
      <c r="T40" s="96"/>
      <c r="U40" s="114"/>
      <c r="V40" s="114"/>
      <c r="W40" s="114"/>
      <c r="X40" s="114"/>
      <c r="Y40" s="114"/>
      <c r="Z40" s="114"/>
      <c r="AA40" s="114"/>
      <c r="AB40" s="114"/>
      <c r="AC40" s="114"/>
      <c r="AD40" s="114"/>
      <c r="AE40" s="114"/>
      <c r="AF40" s="114"/>
      <c r="AG40" s="114"/>
      <c r="AH40" s="114"/>
      <c r="AI40" s="114"/>
      <c r="AJ40" s="114"/>
      <c r="AK40" s="114"/>
      <c r="AL40" s="114"/>
      <c r="AM40" s="114"/>
      <c r="AN40" s="114"/>
    </row>
    <row r="41" spans="1:40" x14ac:dyDescent="0.25">
      <c r="A41" s="480"/>
      <c r="B41" s="111" t="s">
        <v>441</v>
      </c>
      <c r="D41" s="91">
        <v>573623.68922000006</v>
      </c>
      <c r="E41" s="91">
        <v>506326.82423000003</v>
      </c>
      <c r="F41" s="91">
        <v>90161.174849999981</v>
      </c>
      <c r="G41" s="91">
        <v>2606689.08011</v>
      </c>
      <c r="H41" s="91">
        <v>915862.40495999996</v>
      </c>
      <c r="I41" s="91">
        <v>383049.48029999994</v>
      </c>
      <c r="J41" s="91">
        <v>444348.17052000004</v>
      </c>
      <c r="K41" s="91">
        <v>358120.13377000007</v>
      </c>
      <c r="L41" s="91">
        <v>950015.52466</v>
      </c>
      <c r="M41" s="91">
        <f>'Page 2'!P40</f>
        <v>571807.69186999998</v>
      </c>
      <c r="P41" s="97"/>
      <c r="Q41" s="97"/>
      <c r="R41" s="97"/>
      <c r="S41" s="97"/>
      <c r="T41" s="97"/>
      <c r="U41" s="91"/>
      <c r="V41" s="91"/>
      <c r="W41" s="91"/>
      <c r="X41" s="91"/>
      <c r="Y41" s="91"/>
      <c r="Z41" s="91"/>
      <c r="AA41" s="91"/>
      <c r="AB41" s="91"/>
      <c r="AC41" s="91"/>
      <c r="AD41" s="91"/>
      <c r="AE41" s="91"/>
      <c r="AF41" s="91"/>
      <c r="AG41" s="91"/>
      <c r="AH41" s="91"/>
      <c r="AI41" s="91"/>
      <c r="AJ41" s="91"/>
      <c r="AK41" s="91"/>
      <c r="AL41" s="91"/>
      <c r="AM41" s="91"/>
      <c r="AN41" s="91"/>
    </row>
    <row r="42" spans="1:40" x14ac:dyDescent="0.25">
      <c r="A42" s="480"/>
      <c r="B42" s="145" t="s">
        <v>270</v>
      </c>
      <c r="D42" s="34">
        <v>119583.60066</v>
      </c>
      <c r="E42" s="34">
        <v>122421.66515</v>
      </c>
      <c r="F42" s="34">
        <v>120716.19146</v>
      </c>
      <c r="G42" s="34">
        <v>284001.51305000001</v>
      </c>
      <c r="H42" s="34">
        <v>125372.14648</v>
      </c>
      <c r="I42" s="34">
        <v>138822.00240999999</v>
      </c>
      <c r="J42" s="34">
        <v>137010.45798000001</v>
      </c>
      <c r="K42" s="34">
        <v>109286.62186999999</v>
      </c>
      <c r="L42" s="34">
        <v>110082.07457</v>
      </c>
      <c r="M42" s="34">
        <f>'Page 2'!P41</f>
        <v>116716.34546</v>
      </c>
      <c r="P42" s="96"/>
      <c r="Q42" s="96"/>
      <c r="R42" s="96"/>
      <c r="S42" s="96"/>
      <c r="T42" s="96"/>
      <c r="U42" s="114"/>
      <c r="V42" s="114"/>
      <c r="W42" s="114"/>
      <c r="X42" s="114"/>
      <c r="Y42" s="114"/>
      <c r="Z42" s="114"/>
      <c r="AA42" s="114"/>
      <c r="AB42" s="114"/>
      <c r="AC42" s="114"/>
      <c r="AD42" s="114"/>
      <c r="AE42" s="114"/>
      <c r="AF42" s="114"/>
      <c r="AG42" s="114"/>
      <c r="AH42" s="114"/>
      <c r="AI42" s="114"/>
      <c r="AJ42" s="114"/>
      <c r="AK42" s="114"/>
      <c r="AL42" s="114"/>
      <c r="AM42" s="114"/>
      <c r="AN42" s="114"/>
    </row>
    <row r="43" spans="1:40" x14ac:dyDescent="0.25">
      <c r="A43" s="480"/>
      <c r="B43" s="145" t="s">
        <v>38</v>
      </c>
      <c r="D43" s="34">
        <v>454040.08855999995</v>
      </c>
      <c r="E43" s="34">
        <v>383905.15908000001</v>
      </c>
      <c r="F43" s="34">
        <v>-30555.016610000028</v>
      </c>
      <c r="G43" s="34">
        <v>2322687.5670600007</v>
      </c>
      <c r="H43" s="34">
        <v>790490.25847999996</v>
      </c>
      <c r="I43" s="34">
        <v>244227.47788999998</v>
      </c>
      <c r="J43" s="34">
        <v>307337.71254000004</v>
      </c>
      <c r="K43" s="34">
        <v>248833.51189999998</v>
      </c>
      <c r="L43" s="34">
        <v>839933.45009000006</v>
      </c>
      <c r="M43" s="34">
        <f>'Page 2'!P42</f>
        <v>455091.35641000001</v>
      </c>
      <c r="P43" s="96"/>
      <c r="Q43" s="96"/>
      <c r="R43" s="96"/>
      <c r="S43" s="96"/>
      <c r="T43" s="96"/>
      <c r="U43" s="114"/>
      <c r="V43" s="114"/>
      <c r="W43" s="114"/>
      <c r="X43" s="114"/>
      <c r="Y43" s="114"/>
      <c r="Z43" s="114"/>
      <c r="AA43" s="114"/>
      <c r="AB43" s="114"/>
      <c r="AC43" s="114"/>
      <c r="AD43" s="114"/>
      <c r="AE43" s="114"/>
      <c r="AF43" s="114"/>
      <c r="AG43" s="114"/>
      <c r="AH43" s="114"/>
      <c r="AI43" s="114"/>
      <c r="AJ43" s="114"/>
      <c r="AK43" s="114"/>
      <c r="AL43" s="114"/>
      <c r="AM43" s="114"/>
      <c r="AN43" s="114"/>
    </row>
    <row r="44" spans="1:40" x14ac:dyDescent="0.25">
      <c r="A44" s="480"/>
      <c r="B44" s="145" t="s">
        <v>442</v>
      </c>
      <c r="D44" s="34">
        <v>275246.78209000005</v>
      </c>
      <c r="E44" s="34">
        <v>163031.23279000001</v>
      </c>
      <c r="F44" s="34">
        <v>-188537.24171</v>
      </c>
      <c r="G44" s="34">
        <v>10046.965430000002</v>
      </c>
      <c r="H44" s="34">
        <v>35039.622020000003</v>
      </c>
      <c r="I44" s="34">
        <v>13812.212370000003</v>
      </c>
      <c r="J44" s="34">
        <v>-5328.9660599999988</v>
      </c>
      <c r="K44" s="34">
        <v>7564.8450899999998</v>
      </c>
      <c r="L44" s="34">
        <v>8430.2552399999986</v>
      </c>
      <c r="M44" s="34">
        <f>'Page 2'!P43</f>
        <v>13548.927540000001</v>
      </c>
      <c r="P44" s="96"/>
      <c r="Q44" s="96"/>
      <c r="R44" s="96"/>
      <c r="S44" s="96"/>
      <c r="T44" s="96"/>
      <c r="U44" s="114"/>
      <c r="V44" s="114"/>
      <c r="W44" s="114"/>
      <c r="X44" s="114"/>
      <c r="Y44" s="114"/>
      <c r="Z44" s="114"/>
      <c r="AA44" s="114"/>
      <c r="AB44" s="114"/>
      <c r="AC44" s="114"/>
      <c r="AD44" s="114"/>
      <c r="AE44" s="114"/>
      <c r="AF44" s="114"/>
      <c r="AG44" s="114"/>
      <c r="AH44" s="114"/>
      <c r="AI44" s="114"/>
      <c r="AJ44" s="114"/>
      <c r="AK44" s="114"/>
      <c r="AL44" s="114"/>
      <c r="AM44" s="114"/>
      <c r="AN44" s="114"/>
    </row>
    <row r="45" spans="1:40" x14ac:dyDescent="0.25">
      <c r="A45" s="480"/>
      <c r="B45" s="145" t="s">
        <v>443</v>
      </c>
      <c r="D45" s="34">
        <v>80806.782949999993</v>
      </c>
      <c r="E45" s="34">
        <v>125740.25455999999</v>
      </c>
      <c r="F45" s="34">
        <v>69963.420050000015</v>
      </c>
      <c r="G45" s="34">
        <v>116208.4672</v>
      </c>
      <c r="H45" s="34">
        <v>106870.39368000001</v>
      </c>
      <c r="I45" s="34">
        <v>125055.32529000001</v>
      </c>
      <c r="J45" s="34">
        <v>196012.24177999998</v>
      </c>
      <c r="K45" s="34">
        <v>150838.15300999998</v>
      </c>
      <c r="L45" s="34">
        <v>544444.29388999997</v>
      </c>
      <c r="M45" s="34">
        <f>'Page 2'!P44</f>
        <v>250741.09832000002</v>
      </c>
      <c r="P45" s="96"/>
      <c r="Q45" s="96"/>
      <c r="R45" s="96"/>
      <c r="S45" s="96"/>
      <c r="T45" s="96"/>
      <c r="U45" s="114"/>
      <c r="V45" s="114"/>
      <c r="W45" s="114"/>
      <c r="X45" s="114"/>
      <c r="Y45" s="114"/>
      <c r="Z45" s="114"/>
      <c r="AA45" s="114"/>
      <c r="AB45" s="114"/>
      <c r="AC45" s="114"/>
      <c r="AD45" s="114"/>
      <c r="AE45" s="114"/>
      <c r="AF45" s="114"/>
      <c r="AG45" s="114"/>
      <c r="AH45" s="114"/>
      <c r="AI45" s="114"/>
      <c r="AJ45" s="114"/>
      <c r="AK45" s="114"/>
      <c r="AL45" s="114"/>
      <c r="AM45" s="114"/>
      <c r="AN45" s="114"/>
    </row>
    <row r="46" spans="1:40" x14ac:dyDescent="0.25">
      <c r="A46" s="480"/>
      <c r="B46" s="145" t="s">
        <v>444</v>
      </c>
      <c r="D46" s="34">
        <v>97986.523520000002</v>
      </c>
      <c r="E46" s="34">
        <v>95133.671730000002</v>
      </c>
      <c r="F46" s="34">
        <v>88018.805049999995</v>
      </c>
      <c r="G46" s="34">
        <v>2196432.1344300001</v>
      </c>
      <c r="H46" s="34">
        <v>648580.24277999997</v>
      </c>
      <c r="I46" s="34">
        <v>105359.94023000001</v>
      </c>
      <c r="J46" s="34">
        <v>116654.43682000002</v>
      </c>
      <c r="K46" s="34">
        <v>90430.513800000015</v>
      </c>
      <c r="L46" s="34">
        <v>287058.90096</v>
      </c>
      <c r="M46" s="34">
        <f>'Page 2'!P45</f>
        <v>190801.23055000001</v>
      </c>
      <c r="P46" s="96"/>
      <c r="Q46" s="96"/>
      <c r="R46" s="96"/>
      <c r="S46" s="96"/>
      <c r="T46" s="96"/>
      <c r="U46" s="114"/>
      <c r="V46" s="114"/>
      <c r="W46" s="114"/>
      <c r="X46" s="114"/>
      <c r="Y46" s="114"/>
      <c r="Z46" s="114"/>
      <c r="AA46" s="114"/>
      <c r="AB46" s="114"/>
      <c r="AC46" s="114"/>
      <c r="AD46" s="114"/>
      <c r="AE46" s="114"/>
      <c r="AF46" s="114"/>
      <c r="AG46" s="114"/>
      <c r="AH46" s="114"/>
      <c r="AI46" s="114"/>
      <c r="AJ46" s="114"/>
      <c r="AK46" s="114"/>
      <c r="AL46" s="114"/>
      <c r="AM46" s="114"/>
      <c r="AN46" s="114"/>
    </row>
    <row r="47" spans="1:40" x14ac:dyDescent="0.25">
      <c r="A47" s="480"/>
      <c r="B47" s="111" t="s">
        <v>280</v>
      </c>
      <c r="D47" s="91">
        <v>41697.496360000005</v>
      </c>
      <c r="E47" s="91">
        <v>48551.550489999987</v>
      </c>
      <c r="F47" s="91">
        <v>20081.779989999999</v>
      </c>
      <c r="G47" s="91">
        <v>26543.266819999997</v>
      </c>
      <c r="H47" s="91">
        <v>15733.59469</v>
      </c>
      <c r="I47" s="91">
        <v>66421.726999999999</v>
      </c>
      <c r="J47" s="91">
        <v>55435.037449999996</v>
      </c>
      <c r="K47" s="91">
        <v>70968.251540000012</v>
      </c>
      <c r="L47" s="91">
        <v>70166.938730000009</v>
      </c>
      <c r="M47" s="91">
        <f>'Page 2'!P46</f>
        <v>71953.920870000002</v>
      </c>
      <c r="P47" s="97"/>
      <c r="Q47" s="97"/>
      <c r="R47" s="97"/>
      <c r="S47" s="97"/>
      <c r="T47" s="97"/>
      <c r="U47" s="91"/>
      <c r="V47" s="91"/>
      <c r="W47" s="91"/>
      <c r="X47" s="91"/>
      <c r="Y47" s="91"/>
      <c r="Z47" s="91"/>
      <c r="AA47" s="91"/>
      <c r="AB47" s="91"/>
      <c r="AC47" s="91"/>
      <c r="AD47" s="91"/>
      <c r="AE47" s="91"/>
      <c r="AF47" s="91"/>
      <c r="AG47" s="91"/>
      <c r="AH47" s="91"/>
      <c r="AI47" s="91"/>
      <c r="AJ47" s="91"/>
      <c r="AK47" s="91"/>
      <c r="AL47" s="91"/>
      <c r="AM47" s="91"/>
      <c r="AN47" s="91"/>
    </row>
    <row r="48" spans="1:40" x14ac:dyDescent="0.25">
      <c r="A48" s="480"/>
      <c r="B48" s="145" t="s">
        <v>272</v>
      </c>
      <c r="D48" s="34">
        <v>38287.431329999992</v>
      </c>
      <c r="E48" s="34">
        <v>36752.609679999994</v>
      </c>
      <c r="F48" s="34">
        <v>17242.465240000001</v>
      </c>
      <c r="G48" s="34">
        <v>24017.559539999998</v>
      </c>
      <c r="H48" s="34">
        <v>12540.2871</v>
      </c>
      <c r="I48" s="34">
        <v>14343.57141</v>
      </c>
      <c r="J48" s="34">
        <v>14523.748669999999</v>
      </c>
      <c r="K48" s="34">
        <v>-4.675E-2</v>
      </c>
      <c r="L48" s="34">
        <v>-0.17702000000000001</v>
      </c>
      <c r="M48" s="34">
        <f>'Page 2'!P47</f>
        <v>0</v>
      </c>
      <c r="P48" s="96"/>
      <c r="Q48" s="96"/>
      <c r="R48" s="96"/>
      <c r="S48" s="96"/>
      <c r="T48" s="96"/>
      <c r="U48" s="114"/>
      <c r="V48" s="114"/>
      <c r="W48" s="114"/>
      <c r="X48" s="114"/>
      <c r="Y48" s="114"/>
      <c r="Z48" s="114"/>
      <c r="AA48" s="114"/>
      <c r="AB48" s="114"/>
      <c r="AC48" s="114"/>
      <c r="AD48" s="114"/>
      <c r="AE48" s="114"/>
      <c r="AF48" s="114"/>
      <c r="AG48" s="114"/>
      <c r="AH48" s="114"/>
      <c r="AI48" s="114"/>
      <c r="AJ48" s="114"/>
      <c r="AK48" s="114"/>
      <c r="AL48" s="114"/>
      <c r="AM48" s="114"/>
      <c r="AN48" s="114"/>
    </row>
    <row r="49" spans="1:40" x14ac:dyDescent="0.25">
      <c r="A49" s="480"/>
      <c r="B49" s="145" t="s">
        <v>271</v>
      </c>
      <c r="D49" s="34">
        <v>3410.0650300000002</v>
      </c>
      <c r="E49" s="34">
        <v>11798.94081</v>
      </c>
      <c r="F49" s="34">
        <v>2839.3147499999995</v>
      </c>
      <c r="G49" s="34">
        <v>2525.7072800000005</v>
      </c>
      <c r="H49" s="34">
        <v>3193.3075899999999</v>
      </c>
      <c r="I49" s="34">
        <v>52078.155589999995</v>
      </c>
      <c r="J49" s="34">
        <v>40911.288779999995</v>
      </c>
      <c r="K49" s="34">
        <v>70968.298290000006</v>
      </c>
      <c r="L49" s="34">
        <v>70167.115749999997</v>
      </c>
      <c r="M49" s="34">
        <f>'Page 2'!P48</f>
        <v>71953.920870000002</v>
      </c>
      <c r="P49" s="96"/>
      <c r="Q49" s="96"/>
      <c r="R49" s="96"/>
      <c r="S49" s="96"/>
      <c r="T49" s="96"/>
      <c r="U49" s="114"/>
      <c r="V49" s="114"/>
      <c r="W49" s="114"/>
      <c r="X49" s="114"/>
      <c r="Y49" s="114"/>
      <c r="Z49" s="114"/>
      <c r="AA49" s="114"/>
      <c r="AB49" s="114"/>
      <c r="AC49" s="114"/>
      <c r="AD49" s="114"/>
      <c r="AE49" s="114"/>
      <c r="AF49" s="114"/>
      <c r="AG49" s="114"/>
      <c r="AH49" s="114"/>
      <c r="AI49" s="114"/>
      <c r="AJ49" s="114"/>
      <c r="AK49" s="114"/>
      <c r="AL49" s="114"/>
      <c r="AM49" s="114"/>
      <c r="AN49" s="114"/>
    </row>
    <row r="50" spans="1:40" x14ac:dyDescent="0.25">
      <c r="A50" s="480"/>
    </row>
    <row r="51" spans="1:40" x14ac:dyDescent="0.25">
      <c r="A51" s="480"/>
    </row>
    <row r="52" spans="1:40" x14ac:dyDescent="0.25">
      <c r="A52" s="480"/>
    </row>
  </sheetData>
  <mergeCells count="3">
    <mergeCell ref="A2:A52"/>
    <mergeCell ref="B2:M2"/>
    <mergeCell ref="B3:M3"/>
  </mergeCells>
  <phoneticPr fontId="0" type="noConversion"/>
  <pageMargins left="0" right="0" top="0.75" bottom="0.5" header="0.25" footer="0.25"/>
  <pageSetup scale="64" orientation="landscape" r:id="rId1"/>
  <headerFooter alignWithMargins="0">
    <oddHeader>&amp;R&amp;"Times New Roman,Bold Italic"&amp;11Pennsylvania Department of Revenue</oddHeader>
  </headerFooter>
  <ignoredErrors>
    <ignoredError sqref="M31:M3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B1" zoomScale="75" zoomScaleNormal="75" workbookViewId="0">
      <selection activeCell="O13" sqref="O13"/>
    </sheetView>
  </sheetViews>
  <sheetFormatPr defaultColWidth="9.33203125" defaultRowHeight="15.75" x14ac:dyDescent="0.25"/>
  <cols>
    <col min="1" max="1" width="3.83203125" style="109" customWidth="1"/>
    <col min="2" max="2" width="27.33203125" style="109" customWidth="1"/>
    <col min="3" max="14" width="12.83203125" style="78" customWidth="1"/>
    <col min="15" max="15" width="13.1640625" style="252" customWidth="1"/>
    <col min="16" max="16" width="11.1640625" style="78" customWidth="1"/>
    <col min="17" max="17" width="14.6640625" style="78" bestFit="1" customWidth="1"/>
    <col min="18" max="22" width="16.33203125" style="78" bestFit="1" customWidth="1"/>
    <col min="23" max="23" width="16.6640625" style="78" bestFit="1" customWidth="1"/>
    <col min="24" max="25" width="16.33203125" style="78" bestFit="1" customWidth="1"/>
    <col min="26" max="26" width="17.33203125" style="78" bestFit="1" customWidth="1"/>
    <col min="27" max="28" width="16.33203125" style="78" bestFit="1" customWidth="1"/>
    <col min="29" max="16384" width="9.33203125" style="78"/>
  </cols>
  <sheetData>
    <row r="1" spans="1:16" x14ac:dyDescent="0.25">
      <c r="A1" s="530" t="s">
        <v>266</v>
      </c>
      <c r="B1" s="445" t="s">
        <v>546</v>
      </c>
      <c r="C1" s="182"/>
      <c r="D1" s="182"/>
      <c r="E1" s="182"/>
      <c r="F1" s="183"/>
      <c r="G1" s="182"/>
      <c r="H1" s="182"/>
      <c r="I1" s="182"/>
      <c r="J1" s="182"/>
      <c r="K1" s="182"/>
      <c r="L1" s="182"/>
      <c r="M1" s="182"/>
      <c r="N1" s="182"/>
      <c r="O1" s="245"/>
    </row>
    <row r="2" spans="1:16" x14ac:dyDescent="0.25">
      <c r="A2" s="530"/>
      <c r="B2" s="446" t="s">
        <v>0</v>
      </c>
      <c r="C2" s="182"/>
      <c r="D2" s="182"/>
      <c r="E2" s="182"/>
      <c r="F2" s="182"/>
      <c r="G2" s="182"/>
      <c r="H2" s="183"/>
      <c r="I2" s="182"/>
      <c r="J2" s="182"/>
      <c r="K2" s="182"/>
      <c r="L2" s="182"/>
      <c r="M2" s="182"/>
      <c r="N2" s="182"/>
      <c r="O2" s="245"/>
    </row>
    <row r="3" spans="1:16" x14ac:dyDescent="0.25">
      <c r="A3" s="530"/>
      <c r="B3" s="190"/>
      <c r="C3" s="182"/>
      <c r="D3" s="182"/>
      <c r="E3" s="210"/>
      <c r="F3" s="182"/>
      <c r="G3" s="182"/>
      <c r="H3" s="182"/>
      <c r="I3" s="182"/>
      <c r="J3" s="182"/>
      <c r="K3" s="182"/>
      <c r="L3" s="182"/>
      <c r="M3" s="182"/>
      <c r="N3" s="182"/>
      <c r="O3" s="245"/>
    </row>
    <row r="4" spans="1:16" x14ac:dyDescent="0.25">
      <c r="A4" s="530"/>
      <c r="B4" s="447"/>
      <c r="C4" s="184" t="s">
        <v>1</v>
      </c>
      <c r="D4" s="184" t="s">
        <v>2</v>
      </c>
      <c r="E4" s="184" t="s">
        <v>3</v>
      </c>
      <c r="F4" s="184" t="s">
        <v>4</v>
      </c>
      <c r="G4" s="184" t="s">
        <v>5</v>
      </c>
      <c r="H4" s="184" t="s">
        <v>6</v>
      </c>
      <c r="I4" s="184" t="s">
        <v>7</v>
      </c>
      <c r="J4" s="184" t="s">
        <v>8</v>
      </c>
      <c r="K4" s="184" t="s">
        <v>9</v>
      </c>
      <c r="L4" s="184" t="s">
        <v>10</v>
      </c>
      <c r="M4" s="184" t="s">
        <v>163</v>
      </c>
      <c r="N4" s="184" t="s">
        <v>12</v>
      </c>
      <c r="O4" s="246" t="s">
        <v>13</v>
      </c>
    </row>
    <row r="5" spans="1:16" s="248" customFormat="1" x14ac:dyDescent="0.25">
      <c r="A5" s="530"/>
      <c r="B5" s="448" t="s">
        <v>164</v>
      </c>
      <c r="C5" s="442">
        <v>224175.32585000002</v>
      </c>
      <c r="D5" s="442">
        <v>228932.32750000001</v>
      </c>
      <c r="E5" s="442">
        <v>223637.39873999998</v>
      </c>
      <c r="F5" s="442">
        <v>201146.41300999999</v>
      </c>
      <c r="G5" s="442">
        <v>218158.96142000001</v>
      </c>
      <c r="H5" s="442">
        <v>177955.98904000001</v>
      </c>
      <c r="I5" s="442">
        <v>196377.55516000002</v>
      </c>
      <c r="J5" s="442">
        <v>199131.07433999999</v>
      </c>
      <c r="K5" s="442">
        <v>268574.70997999999</v>
      </c>
      <c r="L5" s="442">
        <v>220367.74354</v>
      </c>
      <c r="M5" s="442">
        <v>253853.72999999998</v>
      </c>
      <c r="N5" s="442">
        <v>245237.58814000001</v>
      </c>
      <c r="O5" s="442">
        <v>2657548.8167199995</v>
      </c>
      <c r="P5" s="247"/>
    </row>
    <row r="6" spans="1:16" x14ac:dyDescent="0.25">
      <c r="A6" s="530"/>
      <c r="B6" s="190"/>
      <c r="C6" s="209"/>
      <c r="D6" s="443"/>
      <c r="E6" s="443"/>
      <c r="F6" s="443"/>
      <c r="G6" s="443"/>
      <c r="H6" s="443"/>
      <c r="I6" s="443"/>
      <c r="J6" s="443"/>
      <c r="K6" s="443"/>
      <c r="L6" s="443"/>
      <c r="M6" s="443"/>
      <c r="N6" s="443"/>
      <c r="O6" s="249"/>
    </row>
    <row r="7" spans="1:16" s="248" customFormat="1" x14ac:dyDescent="0.25">
      <c r="A7" s="530"/>
      <c r="B7" s="448" t="s">
        <v>165</v>
      </c>
      <c r="C7" s="442">
        <v>133775.50432000001</v>
      </c>
      <c r="D7" s="442">
        <v>162177.03135</v>
      </c>
      <c r="E7" s="442">
        <v>144584.96390999999</v>
      </c>
      <c r="F7" s="442">
        <v>120028.82347999999</v>
      </c>
      <c r="G7" s="442">
        <v>165782.92611</v>
      </c>
      <c r="H7" s="442">
        <v>111279.12820000001</v>
      </c>
      <c r="I7" s="442">
        <v>136883.76824</v>
      </c>
      <c r="J7" s="442">
        <v>134471.29402</v>
      </c>
      <c r="K7" s="442">
        <v>120852.95793999999</v>
      </c>
      <c r="L7" s="442">
        <v>140748.29146000001</v>
      </c>
      <c r="M7" s="442">
        <v>149967.41875999997</v>
      </c>
      <c r="N7" s="442">
        <v>138645.27755</v>
      </c>
      <c r="O7" s="442">
        <v>1659197.3853399998</v>
      </c>
      <c r="P7" s="450"/>
    </row>
    <row r="8" spans="1:16" x14ac:dyDescent="0.25">
      <c r="A8" s="530"/>
      <c r="B8" s="449" t="s">
        <v>166</v>
      </c>
      <c r="C8" s="444">
        <v>26.526720000000001</v>
      </c>
      <c r="D8" s="444">
        <v>5.5144599999999997</v>
      </c>
      <c r="E8" s="444">
        <v>0.6</v>
      </c>
      <c r="F8" s="444">
        <v>-1026.81952</v>
      </c>
      <c r="G8" s="444">
        <v>42.501370000000001</v>
      </c>
      <c r="H8" s="444">
        <v>80.55</v>
      </c>
      <c r="I8" s="444">
        <v>16.467400000000001</v>
      </c>
      <c r="J8" s="444">
        <v>1.1000000000000001</v>
      </c>
      <c r="K8" s="444">
        <v>1.74641</v>
      </c>
      <c r="L8" s="444">
        <v>0.55000000000000004</v>
      </c>
      <c r="M8" s="444">
        <v>0.70635999999999999</v>
      </c>
      <c r="N8" s="444">
        <v>1.89795</v>
      </c>
      <c r="O8" s="79">
        <v>-848.65885000000003</v>
      </c>
    </row>
    <row r="9" spans="1:16" x14ac:dyDescent="0.25">
      <c r="A9" s="530"/>
      <c r="B9" s="449" t="s">
        <v>167</v>
      </c>
      <c r="C9" s="444">
        <v>0</v>
      </c>
      <c r="D9" s="444">
        <v>0</v>
      </c>
      <c r="E9" s="444">
        <v>0</v>
      </c>
      <c r="F9" s="444">
        <v>38.329500000000003</v>
      </c>
      <c r="G9" s="444">
        <v>0</v>
      </c>
      <c r="H9" s="444">
        <v>0</v>
      </c>
      <c r="I9" s="444">
        <v>0</v>
      </c>
      <c r="J9" s="444">
        <v>0</v>
      </c>
      <c r="K9" s="444">
        <v>0</v>
      </c>
      <c r="L9" s="444">
        <v>0</v>
      </c>
      <c r="M9" s="444">
        <v>0</v>
      </c>
      <c r="N9" s="444">
        <v>10.337590000000001</v>
      </c>
      <c r="O9" s="250">
        <v>48.667089999999995</v>
      </c>
    </row>
    <row r="10" spans="1:16" x14ac:dyDescent="0.25">
      <c r="A10" s="530"/>
      <c r="B10" s="449" t="s">
        <v>168</v>
      </c>
      <c r="C10" s="444">
        <v>160.73917</v>
      </c>
      <c r="D10" s="444">
        <v>15263.66158</v>
      </c>
      <c r="E10" s="444">
        <v>4567.4153499999993</v>
      </c>
      <c r="F10" s="444">
        <v>2907.9294199999999</v>
      </c>
      <c r="G10" s="444">
        <v>20052.389719999999</v>
      </c>
      <c r="H10" s="444">
        <v>3502.1046299999998</v>
      </c>
      <c r="I10" s="444">
        <v>2748.3514300000002</v>
      </c>
      <c r="J10" s="444">
        <v>18430.732760000003</v>
      </c>
      <c r="K10" s="444">
        <v>4429.3304400000006</v>
      </c>
      <c r="L10" s="444">
        <v>3298.6873900000001</v>
      </c>
      <c r="M10" s="444">
        <v>15515.22717</v>
      </c>
      <c r="N10" s="444">
        <v>4389.8975499999997</v>
      </c>
      <c r="O10" s="250">
        <v>95266.466610000003</v>
      </c>
    </row>
    <row r="11" spans="1:16" x14ac:dyDescent="0.25">
      <c r="A11" s="530"/>
      <c r="B11" s="449" t="s">
        <v>169</v>
      </c>
      <c r="C11" s="444">
        <v>378.6533</v>
      </c>
      <c r="D11" s="444">
        <v>476.50877000000003</v>
      </c>
      <c r="E11" s="444">
        <v>439.82713000000001</v>
      </c>
      <c r="F11" s="444">
        <v>477.36796999999996</v>
      </c>
      <c r="G11" s="444">
        <v>495.64789000000002</v>
      </c>
      <c r="H11" s="444">
        <v>2687.7031299999999</v>
      </c>
      <c r="I11" s="444">
        <v>460.82648999999998</v>
      </c>
      <c r="J11" s="444">
        <v>872.12139999999999</v>
      </c>
      <c r="K11" s="444">
        <v>766.19105000000002</v>
      </c>
      <c r="L11" s="444">
        <v>729.43578000000002</v>
      </c>
      <c r="M11" s="444">
        <v>818.25807999999995</v>
      </c>
      <c r="N11" s="444">
        <v>839.71283999999991</v>
      </c>
      <c r="O11" s="250">
        <v>9442.2538299999997</v>
      </c>
      <c r="P11" s="79"/>
    </row>
    <row r="12" spans="1:16" x14ac:dyDescent="0.25">
      <c r="A12" s="530"/>
      <c r="B12" s="449" t="s">
        <v>170</v>
      </c>
      <c r="C12" s="444">
        <v>76918.248739999995</v>
      </c>
      <c r="D12" s="444">
        <v>75161.763189999998</v>
      </c>
      <c r="E12" s="444">
        <v>77796.279410000003</v>
      </c>
      <c r="F12" s="444">
        <v>81046.318339999998</v>
      </c>
      <c r="G12" s="444">
        <v>60189.328829999999</v>
      </c>
      <c r="H12" s="444">
        <v>68184.460810000004</v>
      </c>
      <c r="I12" s="444">
        <v>70146.334950000004</v>
      </c>
      <c r="J12" s="444">
        <v>71476.195110000001</v>
      </c>
      <c r="K12" s="444">
        <v>67196.425579999996</v>
      </c>
      <c r="L12" s="444">
        <v>57764.764560000003</v>
      </c>
      <c r="M12" s="444">
        <v>55656.763219999993</v>
      </c>
      <c r="N12" s="444">
        <v>75334.584069999997</v>
      </c>
      <c r="O12" s="444">
        <v>836871.4668099999</v>
      </c>
    </row>
    <row r="13" spans="1:16" x14ac:dyDescent="0.25">
      <c r="A13" s="530"/>
      <c r="B13" s="449" t="s">
        <v>505</v>
      </c>
      <c r="C13" s="444">
        <v>13078.135050000001</v>
      </c>
      <c r="D13" s="444">
        <v>13398.326789999999</v>
      </c>
      <c r="E13" s="444">
        <v>13363.39136</v>
      </c>
      <c r="F13" s="444">
        <v>13147.68628</v>
      </c>
      <c r="G13" s="444">
        <v>13008.20888</v>
      </c>
      <c r="H13" s="444">
        <v>13574.421259999999</v>
      </c>
      <c r="I13" s="444">
        <v>12027.925539999998</v>
      </c>
      <c r="J13" s="444">
        <v>11701.310939999999</v>
      </c>
      <c r="K13" s="444">
        <v>11370.676310000001</v>
      </c>
      <c r="L13" s="444">
        <v>11183.313980000001</v>
      </c>
      <c r="M13" s="444">
        <v>12395.02123</v>
      </c>
      <c r="N13" s="444">
        <v>12030.613449999999</v>
      </c>
      <c r="O13" s="250">
        <v>150279.03107</v>
      </c>
    </row>
    <row r="14" spans="1:16" x14ac:dyDescent="0.25">
      <c r="A14" s="530"/>
      <c r="B14" s="449" t="s">
        <v>506</v>
      </c>
      <c r="C14" s="444">
        <v>43213.201340000007</v>
      </c>
      <c r="D14" s="444">
        <v>57871.256560000002</v>
      </c>
      <c r="E14" s="444">
        <v>48417.450659999995</v>
      </c>
      <c r="F14" s="444">
        <v>23438.011489999997</v>
      </c>
      <c r="G14" s="444">
        <v>71994.849419999999</v>
      </c>
      <c r="H14" s="444">
        <v>23249.888370000001</v>
      </c>
      <c r="I14" s="444">
        <v>51483.862430000001</v>
      </c>
      <c r="J14" s="444">
        <v>31989.83381</v>
      </c>
      <c r="K14" s="444">
        <v>37088.588149999996</v>
      </c>
      <c r="L14" s="444">
        <v>67771.539749999996</v>
      </c>
      <c r="M14" s="444">
        <v>65581.4427</v>
      </c>
      <c r="N14" s="444">
        <v>46038.234100000001</v>
      </c>
      <c r="O14" s="250">
        <v>568138.15877999994</v>
      </c>
    </row>
    <row r="15" spans="1:16" x14ac:dyDescent="0.25">
      <c r="A15" s="530"/>
      <c r="B15" s="449"/>
      <c r="C15" s="273"/>
      <c r="D15" s="273"/>
      <c r="E15" s="273"/>
      <c r="F15" s="273"/>
      <c r="G15" s="273"/>
      <c r="H15" s="273"/>
      <c r="I15" s="273"/>
      <c r="J15" s="273"/>
      <c r="K15" s="273"/>
      <c r="L15" s="273"/>
      <c r="M15" s="273"/>
      <c r="N15" s="273"/>
      <c r="O15" s="249"/>
    </row>
    <row r="16" spans="1:16" s="248" customFormat="1" x14ac:dyDescent="0.25">
      <c r="A16" s="530"/>
      <c r="B16" s="448" t="s">
        <v>171</v>
      </c>
      <c r="C16" s="251">
        <v>85671.693580000006</v>
      </c>
      <c r="D16" s="251">
        <v>66423.066149999984</v>
      </c>
      <c r="E16" s="251">
        <v>78840.937140000009</v>
      </c>
      <c r="F16" s="251">
        <v>76576.709029999998</v>
      </c>
      <c r="G16" s="251">
        <v>53780.682439999997</v>
      </c>
      <c r="H16" s="251">
        <v>63119.246659999997</v>
      </c>
      <c r="I16" s="251">
        <v>55072.292159999997</v>
      </c>
      <c r="J16" s="251">
        <v>65351.625569999997</v>
      </c>
      <c r="K16" s="251">
        <v>131266.62572000001</v>
      </c>
      <c r="L16" s="251">
        <v>83759.832920000001</v>
      </c>
      <c r="M16" s="251">
        <v>101504.61714000002</v>
      </c>
      <c r="N16" s="251">
        <v>101311.03617000001</v>
      </c>
      <c r="O16" s="251">
        <v>962678.36468</v>
      </c>
    </row>
    <row r="17" spans="1:15" x14ac:dyDescent="0.25">
      <c r="A17" s="530"/>
      <c r="B17" s="449" t="s">
        <v>172</v>
      </c>
      <c r="C17" s="444">
        <v>3433.3416400000001</v>
      </c>
      <c r="D17" s="444">
        <v>3300.17706</v>
      </c>
      <c r="E17" s="444">
        <v>3193.10214</v>
      </c>
      <c r="F17" s="444">
        <v>3090.0640099999996</v>
      </c>
      <c r="G17" s="444">
        <v>3012.4666200000001</v>
      </c>
      <c r="H17" s="444">
        <v>2515.11123</v>
      </c>
      <c r="I17" s="444">
        <v>2330.5724399999999</v>
      </c>
      <c r="J17" s="444">
        <v>2260.1046099999999</v>
      </c>
      <c r="K17" s="444">
        <v>2105.8258900000001</v>
      </c>
      <c r="L17" s="444">
        <v>2548.5589199999999</v>
      </c>
      <c r="M17" s="444">
        <v>2770.9610400000001</v>
      </c>
      <c r="N17" s="444">
        <v>2840.6597000000002</v>
      </c>
      <c r="O17" s="444">
        <v>33400.945299999999</v>
      </c>
    </row>
    <row r="18" spans="1:15" x14ac:dyDescent="0.25">
      <c r="A18" s="530"/>
      <c r="B18" s="449" t="s">
        <v>173</v>
      </c>
      <c r="C18" s="444">
        <v>7241.3822300000002</v>
      </c>
      <c r="D18" s="444">
        <v>17.218529999999998</v>
      </c>
      <c r="E18" s="444">
        <v>10718.22725</v>
      </c>
      <c r="F18" s="444">
        <v>19444.568600000002</v>
      </c>
      <c r="G18" s="444">
        <v>7145.4947699999993</v>
      </c>
      <c r="H18" s="444">
        <v>8126.68948</v>
      </c>
      <c r="I18" s="444">
        <v>6804.11474</v>
      </c>
      <c r="J18" s="444">
        <v>353.05210999999997</v>
      </c>
      <c r="K18" s="444">
        <v>27478.82979</v>
      </c>
      <c r="L18" s="444">
        <v>18651.892469999999</v>
      </c>
      <c r="M18" s="444">
        <v>1567.2042900000001</v>
      </c>
      <c r="N18" s="444">
        <v>15001.699409999999</v>
      </c>
      <c r="O18" s="250">
        <v>122550.37367</v>
      </c>
    </row>
    <row r="19" spans="1:15" x14ac:dyDescent="0.25">
      <c r="A19" s="530"/>
      <c r="B19" s="449" t="s">
        <v>174</v>
      </c>
      <c r="C19" s="444">
        <v>6908.5121399999998</v>
      </c>
      <c r="D19" s="444">
        <v>7154.0284000000001</v>
      </c>
      <c r="E19" s="444">
        <v>6725.3756900000008</v>
      </c>
      <c r="F19" s="444">
        <v>5646.1694100000004</v>
      </c>
      <c r="G19" s="444">
        <v>5175.8181399999994</v>
      </c>
      <c r="H19" s="444">
        <v>5697.6590300000007</v>
      </c>
      <c r="I19" s="444">
        <v>5302.3327199999994</v>
      </c>
      <c r="J19" s="444">
        <v>5596.4130599999999</v>
      </c>
      <c r="K19" s="444">
        <v>7826.1043200000004</v>
      </c>
      <c r="L19" s="444">
        <v>5306.8892599999999</v>
      </c>
      <c r="M19" s="444">
        <v>3993.80494</v>
      </c>
      <c r="N19" s="444">
        <v>6049.6530599999996</v>
      </c>
      <c r="O19" s="250">
        <v>71382.760170000009</v>
      </c>
    </row>
    <row r="20" spans="1:15" x14ac:dyDescent="0.25">
      <c r="A20" s="530"/>
      <c r="B20" s="449" t="s">
        <v>175</v>
      </c>
      <c r="C20" s="444">
        <v>67419.105909999998</v>
      </c>
      <c r="D20" s="444">
        <v>53107.326369999995</v>
      </c>
      <c r="E20" s="444">
        <v>55741.657920000005</v>
      </c>
      <c r="F20" s="444">
        <v>47025.702069999999</v>
      </c>
      <c r="G20" s="444">
        <v>36461.535649999998</v>
      </c>
      <c r="H20" s="444">
        <v>48096.938099999999</v>
      </c>
      <c r="I20" s="444">
        <v>40166.196899999995</v>
      </c>
      <c r="J20" s="444">
        <v>54831.612710000001</v>
      </c>
      <c r="K20" s="444">
        <v>88686.277180000005</v>
      </c>
      <c r="L20" s="444">
        <v>59137.821349999998</v>
      </c>
      <c r="M20" s="444">
        <v>93698.166370000006</v>
      </c>
      <c r="N20" s="444">
        <v>76025.932209999999</v>
      </c>
      <c r="O20" s="250">
        <v>720398.27274000004</v>
      </c>
    </row>
    <row r="21" spans="1:15" x14ac:dyDescent="0.25">
      <c r="A21" s="530"/>
      <c r="B21" s="449" t="s">
        <v>176</v>
      </c>
      <c r="C21" s="444">
        <v>669.35166000000004</v>
      </c>
      <c r="D21" s="444">
        <v>2844.3157900000001</v>
      </c>
      <c r="E21" s="444">
        <v>2462.5741400000002</v>
      </c>
      <c r="F21" s="444">
        <v>1370.2049399999999</v>
      </c>
      <c r="G21" s="444">
        <v>1985.36726</v>
      </c>
      <c r="H21" s="444">
        <v>-1317.1511799999998</v>
      </c>
      <c r="I21" s="444">
        <v>469.07535999999999</v>
      </c>
      <c r="J21" s="444">
        <v>2310.44308</v>
      </c>
      <c r="K21" s="444">
        <v>5169.5885399999997</v>
      </c>
      <c r="L21" s="444">
        <v>-1885.32908</v>
      </c>
      <c r="M21" s="444">
        <v>-525.51949999999999</v>
      </c>
      <c r="N21" s="444">
        <v>1393.0917899999999</v>
      </c>
      <c r="O21" s="250">
        <v>14946.0128</v>
      </c>
    </row>
    <row r="22" spans="1:15" x14ac:dyDescent="0.25">
      <c r="A22" s="530"/>
      <c r="B22" s="190"/>
      <c r="C22" s="273"/>
      <c r="D22" s="273"/>
      <c r="E22" s="273"/>
      <c r="F22" s="273"/>
      <c r="G22" s="273"/>
      <c r="H22" s="273"/>
      <c r="I22" s="273"/>
      <c r="J22" s="273"/>
      <c r="K22" s="273"/>
      <c r="L22" s="273"/>
      <c r="M22" s="273"/>
      <c r="N22" s="273"/>
      <c r="O22" s="249"/>
    </row>
    <row r="23" spans="1:15" s="248" customFormat="1" x14ac:dyDescent="0.25">
      <c r="A23" s="530"/>
      <c r="B23" s="448" t="s">
        <v>177</v>
      </c>
      <c r="C23" s="251">
        <v>4728.1279500000001</v>
      </c>
      <c r="D23" s="251">
        <v>332.23000000000093</v>
      </c>
      <c r="E23" s="251">
        <v>211.49769000000015</v>
      </c>
      <c r="F23" s="251">
        <v>4540.8805000000002</v>
      </c>
      <c r="G23" s="251">
        <v>-1404.6471299999998</v>
      </c>
      <c r="H23" s="251">
        <v>3557.61418</v>
      </c>
      <c r="I23" s="251">
        <v>4421.4947599999996</v>
      </c>
      <c r="J23" s="251">
        <v>-691.84525000000031</v>
      </c>
      <c r="K23" s="251">
        <v>16455.126319999999</v>
      </c>
      <c r="L23" s="251">
        <v>-4140.3808399999998</v>
      </c>
      <c r="M23" s="251">
        <v>2381.6940999999997</v>
      </c>
      <c r="N23" s="251">
        <v>5281.2744199999997</v>
      </c>
      <c r="O23" s="251">
        <v>35673.066699999996</v>
      </c>
    </row>
    <row r="24" spans="1:15" x14ac:dyDescent="0.25">
      <c r="A24" s="530"/>
      <c r="B24" s="449" t="s">
        <v>178</v>
      </c>
      <c r="C24" s="444">
        <v>0</v>
      </c>
      <c r="D24" s="444">
        <v>0</v>
      </c>
      <c r="E24" s="444">
        <v>0</v>
      </c>
      <c r="F24" s="444">
        <v>0</v>
      </c>
      <c r="G24" s="444">
        <v>0</v>
      </c>
      <c r="H24" s="444">
        <v>0</v>
      </c>
      <c r="I24" s="444">
        <v>0</v>
      </c>
      <c r="J24" s="444">
        <v>0</v>
      </c>
      <c r="K24" s="444">
        <v>0</v>
      </c>
      <c r="L24" s="444">
        <v>0</v>
      </c>
      <c r="M24" s="444">
        <v>0</v>
      </c>
      <c r="N24" s="444">
        <v>0</v>
      </c>
      <c r="O24" s="444">
        <v>0</v>
      </c>
    </row>
    <row r="25" spans="1:15" x14ac:dyDescent="0.25">
      <c r="A25" s="530"/>
      <c r="B25" s="449" t="s">
        <v>179</v>
      </c>
      <c r="C25" s="444">
        <v>0</v>
      </c>
      <c r="D25" s="444">
        <v>0</v>
      </c>
      <c r="E25" s="444">
        <v>0</v>
      </c>
      <c r="F25" s="444">
        <v>0</v>
      </c>
      <c r="G25" s="444">
        <v>0</v>
      </c>
      <c r="H25" s="444">
        <v>0</v>
      </c>
      <c r="I25" s="444">
        <v>0</v>
      </c>
      <c r="J25" s="444">
        <v>0</v>
      </c>
      <c r="K25" s="444">
        <v>0</v>
      </c>
      <c r="L25" s="444">
        <v>0</v>
      </c>
      <c r="M25" s="444">
        <v>0</v>
      </c>
      <c r="N25" s="444">
        <v>0</v>
      </c>
      <c r="O25" s="444">
        <v>0</v>
      </c>
    </row>
    <row r="26" spans="1:15" x14ac:dyDescent="0.25">
      <c r="A26" s="530"/>
      <c r="B26" s="449" t="s">
        <v>180</v>
      </c>
      <c r="C26" s="444">
        <v>1220.3105400000002</v>
      </c>
      <c r="D26" s="444">
        <v>1124.0543700000001</v>
      </c>
      <c r="E26" s="444">
        <v>1245.9333700000002</v>
      </c>
      <c r="F26" s="444">
        <v>1886.0034200000002</v>
      </c>
      <c r="G26" s="444">
        <v>961.7487900000001</v>
      </c>
      <c r="H26" s="444">
        <v>1324.77278</v>
      </c>
      <c r="I26" s="444">
        <v>2540.4661099999998</v>
      </c>
      <c r="J26" s="444">
        <v>1062.4362100000001</v>
      </c>
      <c r="K26" s="444">
        <v>4339.1960799999997</v>
      </c>
      <c r="L26" s="444">
        <v>1044.87021</v>
      </c>
      <c r="M26" s="444">
        <v>985.51596999999992</v>
      </c>
      <c r="N26" s="444">
        <v>1205.7146499999999</v>
      </c>
      <c r="O26" s="444">
        <v>18941.022500000003</v>
      </c>
    </row>
    <row r="27" spans="1:15" x14ac:dyDescent="0.25">
      <c r="A27" s="530"/>
      <c r="B27" s="449" t="s">
        <v>181</v>
      </c>
      <c r="C27" s="444">
        <v>748.21468999999991</v>
      </c>
      <c r="D27" s="444">
        <v>1789.6689799999999</v>
      </c>
      <c r="E27" s="444">
        <v>-416.79278999999997</v>
      </c>
      <c r="F27" s="444">
        <v>2264.4785999999999</v>
      </c>
      <c r="G27" s="444">
        <v>526.86534999999992</v>
      </c>
      <c r="H27" s="444">
        <v>539.80385999999999</v>
      </c>
      <c r="I27" s="444">
        <v>586.69908999999996</v>
      </c>
      <c r="J27" s="444">
        <v>1623.9431100000002</v>
      </c>
      <c r="K27" s="444">
        <v>5899.8654200000001</v>
      </c>
      <c r="L27" s="444">
        <v>-2227.5380800000003</v>
      </c>
      <c r="M27" s="444">
        <v>780.23967000000005</v>
      </c>
      <c r="N27" s="444">
        <v>1342.5997399999999</v>
      </c>
      <c r="O27" s="444">
        <v>13458.047640000001</v>
      </c>
    </row>
    <row r="28" spans="1:15" x14ac:dyDescent="0.25">
      <c r="A28" s="530"/>
      <c r="B28" s="449" t="s">
        <v>182</v>
      </c>
      <c r="C28" s="444">
        <v>79.272289999999998</v>
      </c>
      <c r="D28" s="444">
        <v>40.728209999999997</v>
      </c>
      <c r="E28" s="444">
        <v>49.670940000000002</v>
      </c>
      <c r="F28" s="444">
        <v>56.415570000000002</v>
      </c>
      <c r="G28" s="444">
        <v>116.97821</v>
      </c>
      <c r="H28" s="444">
        <v>11.82907</v>
      </c>
      <c r="I28" s="444">
        <v>38.663589999999999</v>
      </c>
      <c r="J28" s="444">
        <v>15.06822</v>
      </c>
      <c r="K28" s="444">
        <v>13.327129999999999</v>
      </c>
      <c r="L28" s="444">
        <v>15.1914</v>
      </c>
      <c r="M28" s="444">
        <v>58.535339999999998</v>
      </c>
      <c r="N28" s="444">
        <v>36.893029999999996</v>
      </c>
      <c r="O28" s="444">
        <v>532.57299999999998</v>
      </c>
    </row>
    <row r="29" spans="1:15" x14ac:dyDescent="0.25">
      <c r="A29" s="530"/>
      <c r="B29" s="449" t="s">
        <v>183</v>
      </c>
      <c r="C29" s="444">
        <v>2.6146500000000001</v>
      </c>
      <c r="D29" s="444">
        <v>3.9713000000000003</v>
      </c>
      <c r="E29" s="444">
        <v>3.1436999999999999</v>
      </c>
      <c r="F29" s="444">
        <v>3.5759000000000003</v>
      </c>
      <c r="G29" s="444">
        <v>2.3099000000000003</v>
      </c>
      <c r="H29" s="444">
        <v>14.7433</v>
      </c>
      <c r="I29" s="444">
        <v>0</v>
      </c>
      <c r="J29" s="444">
        <v>5.3102</v>
      </c>
      <c r="K29" s="444">
        <v>2.3033000000000001</v>
      </c>
      <c r="L29" s="444">
        <v>2.28295</v>
      </c>
      <c r="M29" s="444">
        <v>1.8385</v>
      </c>
      <c r="N29" s="444">
        <v>0.74095</v>
      </c>
      <c r="O29" s="250">
        <v>42.834650000000003</v>
      </c>
    </row>
    <row r="30" spans="1:15" x14ac:dyDescent="0.25">
      <c r="A30" s="530"/>
      <c r="B30" s="449" t="s">
        <v>285</v>
      </c>
      <c r="C30" s="444">
        <v>2677.71578</v>
      </c>
      <c r="D30" s="444">
        <v>-2626.1928599999997</v>
      </c>
      <c r="E30" s="444">
        <v>-670.45753000000002</v>
      </c>
      <c r="F30" s="444">
        <v>330.40701000000001</v>
      </c>
      <c r="G30" s="444">
        <v>-3012.5493799999999</v>
      </c>
      <c r="H30" s="444">
        <v>1666.4651699999999</v>
      </c>
      <c r="I30" s="444">
        <v>1255.66597</v>
      </c>
      <c r="J30" s="444">
        <v>-3398.6029900000003</v>
      </c>
      <c r="K30" s="444">
        <v>6200.4343899999994</v>
      </c>
      <c r="L30" s="444">
        <v>-2975.18732</v>
      </c>
      <c r="M30" s="444">
        <v>555.56461999999999</v>
      </c>
      <c r="N30" s="444">
        <v>2695.3260499999997</v>
      </c>
      <c r="O30" s="250">
        <v>2698.5889099999999</v>
      </c>
    </row>
    <row r="31" spans="1:15" x14ac:dyDescent="0.25">
      <c r="A31" s="530"/>
      <c r="B31" s="449" t="s">
        <v>430</v>
      </c>
      <c r="C31" s="444">
        <v>0</v>
      </c>
      <c r="D31" s="444">
        <v>0</v>
      </c>
      <c r="E31" s="444">
        <v>0</v>
      </c>
      <c r="F31" s="444">
        <v>0</v>
      </c>
      <c r="G31" s="444">
        <v>0</v>
      </c>
      <c r="H31" s="444">
        <v>0</v>
      </c>
      <c r="I31" s="444">
        <v>0</v>
      </c>
      <c r="J31" s="444">
        <v>0</v>
      </c>
      <c r="K31" s="444">
        <v>0</v>
      </c>
      <c r="L31" s="444">
        <v>0</v>
      </c>
      <c r="M31" s="444">
        <v>0</v>
      </c>
      <c r="N31" s="444">
        <v>0</v>
      </c>
      <c r="O31" s="250">
        <v>0</v>
      </c>
    </row>
    <row r="32" spans="1:15" x14ac:dyDescent="0.25">
      <c r="A32" s="530"/>
      <c r="B32" s="449" t="s">
        <v>184</v>
      </c>
      <c r="C32" s="444">
        <v>0</v>
      </c>
      <c r="D32" s="444">
        <v>0</v>
      </c>
      <c r="E32" s="444">
        <v>0</v>
      </c>
      <c r="F32" s="444">
        <v>0</v>
      </c>
      <c r="G32" s="444">
        <v>0</v>
      </c>
      <c r="H32" s="444">
        <v>0</v>
      </c>
      <c r="I32" s="444">
        <v>0</v>
      </c>
      <c r="J32" s="444">
        <v>0</v>
      </c>
      <c r="K32" s="444">
        <v>0</v>
      </c>
      <c r="L32" s="444">
        <v>0</v>
      </c>
      <c r="M32" s="444">
        <v>0</v>
      </c>
      <c r="N32" s="444">
        <v>0</v>
      </c>
      <c r="O32" s="250">
        <v>0</v>
      </c>
    </row>
    <row r="33" spans="1:10" x14ac:dyDescent="0.25">
      <c r="A33" s="530"/>
    </row>
    <row r="34" spans="1:10" x14ac:dyDescent="0.25">
      <c r="A34" s="530"/>
    </row>
    <row r="35" spans="1:10" x14ac:dyDescent="0.25">
      <c r="A35" s="530"/>
    </row>
    <row r="38" spans="1:10" x14ac:dyDescent="0.25">
      <c r="J38" s="207"/>
    </row>
  </sheetData>
  <mergeCells count="1">
    <mergeCell ref="A1:A35"/>
  </mergeCells>
  <phoneticPr fontId="0" type="noConversion"/>
  <printOptions verticalCentered="1"/>
  <pageMargins left="0" right="0.25" top="0.78" bottom="0.93" header="0.5" footer="0.5"/>
  <pageSetup scale="76" orientation="landscape" r:id="rId1"/>
  <headerFooter alignWithMargins="0">
    <oddHeader>&amp;R&amp;"Times New Roman,Bold Italic"&amp;12Pennsylvania Department of Revenue</oddHeader>
  </headerFooter>
  <rowBreaks count="1" manualBreakCount="1">
    <brk id="33" max="16383" man="1"/>
  </rowBreaks>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75" zoomScaleNormal="75" workbookViewId="0">
      <selection activeCell="K28" sqref="K28"/>
    </sheetView>
  </sheetViews>
  <sheetFormatPr defaultColWidth="9.33203125" defaultRowHeight="15.75" x14ac:dyDescent="0.25"/>
  <cols>
    <col min="1" max="1" width="4.6640625" style="109" customWidth="1"/>
    <col min="2" max="2" width="27.33203125" style="78" customWidth="1"/>
    <col min="3" max="13" width="12.83203125" style="78" customWidth="1"/>
    <col min="14" max="14" width="13.1640625" style="78" customWidth="1"/>
    <col min="15" max="15" width="11.1640625" style="78" customWidth="1"/>
    <col min="16" max="16384" width="9.33203125" style="78"/>
  </cols>
  <sheetData>
    <row r="1" spans="1:14" ht="18.75" customHeight="1" x14ac:dyDescent="0.3">
      <c r="A1" s="531" t="s">
        <v>267</v>
      </c>
      <c r="B1" s="187" t="s">
        <v>185</v>
      </c>
      <c r="C1" s="187"/>
      <c r="D1" s="187"/>
      <c r="E1" s="187"/>
      <c r="F1" s="187"/>
      <c r="G1" s="187"/>
      <c r="H1" s="187"/>
      <c r="I1" s="187"/>
      <c r="J1" s="187"/>
      <c r="K1" s="187"/>
      <c r="L1" s="80"/>
      <c r="M1" s="81"/>
    </row>
    <row r="2" spans="1:14" ht="15" x14ac:dyDescent="0.25">
      <c r="A2" s="532"/>
      <c r="B2" s="80" t="s">
        <v>0</v>
      </c>
      <c r="C2" s="80"/>
      <c r="D2" s="80"/>
      <c r="E2" s="80"/>
      <c r="F2" s="80"/>
      <c r="G2" s="80"/>
      <c r="H2" s="80"/>
      <c r="I2" s="80"/>
      <c r="J2" s="80"/>
      <c r="K2" s="80"/>
      <c r="L2" s="80"/>
      <c r="M2" s="81"/>
    </row>
    <row r="3" spans="1:14" ht="15" x14ac:dyDescent="0.25">
      <c r="A3" s="532"/>
      <c r="B3" s="81"/>
      <c r="C3" s="81"/>
      <c r="D3" s="81"/>
      <c r="E3" s="81"/>
      <c r="F3" s="81"/>
      <c r="G3" s="81"/>
      <c r="H3" s="81"/>
      <c r="I3" s="81"/>
      <c r="J3" s="81"/>
      <c r="K3" s="81"/>
      <c r="M3" s="81"/>
    </row>
    <row r="4" spans="1:14" ht="15" x14ac:dyDescent="0.25">
      <c r="A4" s="532"/>
      <c r="B4" s="81"/>
      <c r="C4" s="375">
        <v>2007</v>
      </c>
      <c r="D4" s="375">
        <v>2008</v>
      </c>
      <c r="E4" s="375">
        <v>2009</v>
      </c>
      <c r="F4" s="375">
        <v>2010</v>
      </c>
      <c r="G4" s="375">
        <v>2011</v>
      </c>
      <c r="H4" s="375">
        <v>2012</v>
      </c>
      <c r="I4" s="375">
        <v>2013</v>
      </c>
      <c r="J4" s="375">
        <v>2014</v>
      </c>
      <c r="K4" s="375">
        <v>2015</v>
      </c>
      <c r="L4" s="375">
        <v>2016</v>
      </c>
    </row>
    <row r="5" spans="1:14" ht="15" x14ac:dyDescent="0.25">
      <c r="A5" s="532"/>
      <c r="B5" s="192" t="s">
        <v>164</v>
      </c>
      <c r="C5" s="193">
        <v>2290776.0187900001</v>
      </c>
      <c r="D5" s="193">
        <v>2667925.5084299999</v>
      </c>
      <c r="E5" s="193">
        <v>2556743.7405700004</v>
      </c>
      <c r="F5" s="193">
        <v>2641065.6774499998</v>
      </c>
      <c r="G5" s="193">
        <v>2521275.09375</v>
      </c>
      <c r="H5" s="193">
        <v>2414215</v>
      </c>
      <c r="I5" s="193">
        <v>2416239</v>
      </c>
      <c r="J5" s="193">
        <v>2446765.5641100002</v>
      </c>
      <c r="K5" s="193">
        <v>2611509</v>
      </c>
      <c r="L5" s="193">
        <v>2657548.8167199995</v>
      </c>
      <c r="N5" s="207"/>
    </row>
    <row r="6" spans="1:14" ht="15" x14ac:dyDescent="0.25">
      <c r="A6" s="532"/>
      <c r="B6" s="185"/>
      <c r="J6" s="193"/>
      <c r="K6" s="193"/>
      <c r="L6" s="193"/>
    </row>
    <row r="7" spans="1:14" s="194" customFormat="1" ht="14.25" x14ac:dyDescent="0.2">
      <c r="A7" s="532"/>
      <c r="B7" s="192" t="s">
        <v>165</v>
      </c>
      <c r="C7" s="193">
        <v>1255361.4119400003</v>
      </c>
      <c r="D7" s="193">
        <v>1236463.6277900001</v>
      </c>
      <c r="E7" s="193">
        <v>1163233.2207599999</v>
      </c>
      <c r="F7" s="193">
        <v>1183923.4038999998</v>
      </c>
      <c r="G7" s="193">
        <v>1218635.00963</v>
      </c>
      <c r="H7" s="193">
        <v>1223985</v>
      </c>
      <c r="I7" s="193">
        <v>1223141</v>
      </c>
      <c r="J7" s="193">
        <v>1294432.48214</v>
      </c>
      <c r="K7" s="193">
        <v>1562430.3637100002</v>
      </c>
      <c r="L7" s="193">
        <v>1659197.3853399998</v>
      </c>
    </row>
    <row r="8" spans="1:14" ht="15" x14ac:dyDescent="0.25">
      <c r="A8" s="532"/>
      <c r="B8" s="186" t="s">
        <v>166</v>
      </c>
      <c r="C8" s="79">
        <v>589236.19180000015</v>
      </c>
      <c r="D8" s="79">
        <v>591685.92540000007</v>
      </c>
      <c r="E8" s="79">
        <v>520471.01749</v>
      </c>
      <c r="F8" s="79">
        <v>548884.25098999997</v>
      </c>
      <c r="G8" s="79">
        <v>568032.50581999996</v>
      </c>
      <c r="H8" s="79">
        <v>561398</v>
      </c>
      <c r="I8" s="79">
        <v>576337</v>
      </c>
      <c r="J8" s="79">
        <v>320926.67044999992</v>
      </c>
      <c r="K8" s="79">
        <v>4534.3899900000006</v>
      </c>
      <c r="L8" s="79">
        <v>-848.65885000000003</v>
      </c>
    </row>
    <row r="9" spans="1:14" ht="15" x14ac:dyDescent="0.25">
      <c r="A9" s="532"/>
      <c r="B9" s="186" t="s">
        <v>167</v>
      </c>
      <c r="C9" s="79">
        <v>162792.50125999999</v>
      </c>
      <c r="D9" s="79">
        <v>157122.74548999997</v>
      </c>
      <c r="E9" s="79">
        <v>149626.61358</v>
      </c>
      <c r="F9" s="79">
        <v>145332.63630999997</v>
      </c>
      <c r="G9" s="79">
        <v>151968.15117</v>
      </c>
      <c r="H9" s="79">
        <v>155659</v>
      </c>
      <c r="I9" s="79">
        <v>151984</v>
      </c>
      <c r="J9" s="79">
        <v>95060.376520000005</v>
      </c>
      <c r="K9" s="79">
        <v>3.4042300000000001</v>
      </c>
      <c r="L9" s="79">
        <v>48.667089999999995</v>
      </c>
    </row>
    <row r="10" spans="1:14" ht="15" x14ac:dyDescent="0.25">
      <c r="A10" s="532"/>
      <c r="B10" s="186" t="s">
        <v>168</v>
      </c>
      <c r="C10" s="79">
        <v>40366.34981</v>
      </c>
      <c r="D10" s="79">
        <v>38851.586399999993</v>
      </c>
      <c r="E10" s="79">
        <v>39730.831089999992</v>
      </c>
      <c r="F10" s="79">
        <v>41146.615020000005</v>
      </c>
      <c r="G10" s="79">
        <v>43121.350489999997</v>
      </c>
      <c r="H10" s="79">
        <v>48705</v>
      </c>
      <c r="I10" s="79">
        <v>48367</v>
      </c>
      <c r="J10" s="79">
        <v>35785.590379999994</v>
      </c>
      <c r="K10" s="79">
        <v>71861.762940000001</v>
      </c>
      <c r="L10" s="79">
        <v>95266.466610000003</v>
      </c>
    </row>
    <row r="11" spans="1:14" ht="15" x14ac:dyDescent="0.25">
      <c r="A11" s="532"/>
      <c r="B11" s="186" t="s">
        <v>169</v>
      </c>
      <c r="C11" s="79">
        <v>191.04089999999999</v>
      </c>
      <c r="D11" s="79">
        <v>1104.1538800000001</v>
      </c>
      <c r="E11" s="84">
        <v>575.12510999999995</v>
      </c>
      <c r="F11" s="84">
        <v>573.63593999999989</v>
      </c>
      <c r="G11" s="84">
        <v>553.59180000000003</v>
      </c>
      <c r="H11" s="84">
        <v>293</v>
      </c>
      <c r="I11" s="79">
        <v>1359</v>
      </c>
      <c r="J11" s="79">
        <v>1911.4109400000002</v>
      </c>
      <c r="K11" s="79">
        <v>3628.6390299999998</v>
      </c>
      <c r="L11" s="79">
        <v>9442.2538299999997</v>
      </c>
    </row>
    <row r="12" spans="1:14" ht="15" x14ac:dyDescent="0.25">
      <c r="A12" s="532"/>
      <c r="B12" s="186" t="s">
        <v>170</v>
      </c>
      <c r="C12" s="79">
        <v>462775.32816999999</v>
      </c>
      <c r="D12" s="79">
        <v>447699.21661999996</v>
      </c>
      <c r="E12" s="79">
        <v>452829.63348999998</v>
      </c>
      <c r="F12" s="79">
        <v>447986.26564</v>
      </c>
      <c r="G12" s="79">
        <v>454959.41035000002</v>
      </c>
      <c r="H12" s="79">
        <v>457930</v>
      </c>
      <c r="I12" s="84">
        <v>445094</v>
      </c>
      <c r="J12" s="79">
        <v>534086.33550000004</v>
      </c>
      <c r="K12" s="79">
        <v>747445.95973999996</v>
      </c>
      <c r="L12" s="79">
        <v>836871.4668099999</v>
      </c>
    </row>
    <row r="13" spans="1:14" ht="15" x14ac:dyDescent="0.25">
      <c r="A13" s="532"/>
      <c r="B13" s="186" t="s">
        <v>505</v>
      </c>
      <c r="C13" s="83" t="s">
        <v>290</v>
      </c>
      <c r="D13" s="83" t="s">
        <v>290</v>
      </c>
      <c r="E13" s="83" t="s">
        <v>290</v>
      </c>
      <c r="F13" s="83" t="s">
        <v>290</v>
      </c>
      <c r="G13" s="83" t="s">
        <v>290</v>
      </c>
      <c r="H13" s="83" t="s">
        <v>290</v>
      </c>
      <c r="I13" s="84" t="s">
        <v>290</v>
      </c>
      <c r="J13" s="83">
        <v>62568.146229999998</v>
      </c>
      <c r="K13" s="83">
        <v>157224.04068999999</v>
      </c>
      <c r="L13" s="79">
        <v>150279.03107</v>
      </c>
    </row>
    <row r="14" spans="1:14" ht="15" x14ac:dyDescent="0.25">
      <c r="A14" s="532"/>
      <c r="B14" s="186" t="s">
        <v>506</v>
      </c>
      <c r="C14" s="83" t="s">
        <v>290</v>
      </c>
      <c r="D14" s="83" t="s">
        <v>290</v>
      </c>
      <c r="E14" s="83" t="s">
        <v>290</v>
      </c>
      <c r="F14" s="83" t="s">
        <v>290</v>
      </c>
      <c r="G14" s="83" t="s">
        <v>290</v>
      </c>
      <c r="H14" s="83" t="s">
        <v>290</v>
      </c>
      <c r="I14" s="84" t="s">
        <v>290</v>
      </c>
      <c r="J14" s="83">
        <v>244093.95212</v>
      </c>
      <c r="K14" s="83">
        <v>577732.16709</v>
      </c>
      <c r="L14" s="79">
        <v>568138.15877999994</v>
      </c>
    </row>
    <row r="15" spans="1:14" ht="15" x14ac:dyDescent="0.25">
      <c r="A15" s="532"/>
      <c r="B15" s="185"/>
      <c r="I15" s="79"/>
      <c r="J15" s="84"/>
      <c r="K15" s="84"/>
      <c r="L15" s="84"/>
    </row>
    <row r="16" spans="1:14" ht="15" x14ac:dyDescent="0.25">
      <c r="A16" s="532"/>
      <c r="B16" s="192" t="s">
        <v>171</v>
      </c>
      <c r="C16" s="193">
        <v>870038.02124999999</v>
      </c>
      <c r="D16" s="193">
        <v>872063.01144999999</v>
      </c>
      <c r="E16" s="193">
        <v>883846.27742000006</v>
      </c>
      <c r="F16" s="193">
        <v>857665.05919000006</v>
      </c>
      <c r="G16" s="193">
        <v>891551.44457000005</v>
      </c>
      <c r="H16" s="193">
        <v>892586</v>
      </c>
      <c r="I16" s="193">
        <v>892517</v>
      </c>
      <c r="J16" s="253">
        <v>893886.15077000007</v>
      </c>
      <c r="K16" s="253">
        <v>950807.01391999994</v>
      </c>
      <c r="L16" s="253">
        <v>962678.36468</v>
      </c>
    </row>
    <row r="17" spans="1:12" s="194" customFormat="1" ht="15" x14ac:dyDescent="0.25">
      <c r="A17" s="532"/>
      <c r="B17" s="186" t="s">
        <v>172</v>
      </c>
      <c r="C17" s="79">
        <v>19860.55516</v>
      </c>
      <c r="D17" s="79">
        <v>20311.622929999998</v>
      </c>
      <c r="E17" s="79">
        <v>19141.249529999997</v>
      </c>
      <c r="F17" s="79">
        <v>18444.770470000003</v>
      </c>
      <c r="G17" s="79">
        <v>23384.902880000001</v>
      </c>
      <c r="H17" s="79">
        <v>28747</v>
      </c>
      <c r="I17" s="79">
        <v>27992</v>
      </c>
      <c r="J17" s="79">
        <v>26863.36103</v>
      </c>
      <c r="K17" s="79">
        <v>36533.660469999995</v>
      </c>
      <c r="L17" s="79">
        <v>33400.945299999999</v>
      </c>
    </row>
    <row r="18" spans="1:12" ht="15" x14ac:dyDescent="0.25">
      <c r="A18" s="532"/>
      <c r="B18" s="186" t="s">
        <v>173</v>
      </c>
      <c r="C18" s="79">
        <v>72034.67714</v>
      </c>
      <c r="D18" s="79">
        <v>64000.932959999998</v>
      </c>
      <c r="E18" s="79">
        <v>106331.17420999998</v>
      </c>
      <c r="F18" s="79">
        <v>80465.826529999991</v>
      </c>
      <c r="G18" s="79">
        <v>85389.648109999995</v>
      </c>
      <c r="H18" s="79">
        <v>91580</v>
      </c>
      <c r="I18" s="79">
        <v>86993</v>
      </c>
      <c r="J18" s="79">
        <v>95674.360670000009</v>
      </c>
      <c r="K18" s="79">
        <v>96136.013510000004</v>
      </c>
      <c r="L18" s="79">
        <v>122550.37367</v>
      </c>
    </row>
    <row r="19" spans="1:12" ht="15" x14ac:dyDescent="0.25">
      <c r="A19" s="532"/>
      <c r="B19" s="186" t="s">
        <v>174</v>
      </c>
      <c r="C19" s="79">
        <v>57895.749200000006</v>
      </c>
      <c r="D19" s="79">
        <v>61353.599760000005</v>
      </c>
      <c r="E19" s="79">
        <v>61360.873610000002</v>
      </c>
      <c r="F19" s="79">
        <v>60526.205969999995</v>
      </c>
      <c r="G19" s="79">
        <v>61477.171840000003</v>
      </c>
      <c r="H19" s="79">
        <v>61870</v>
      </c>
      <c r="I19" s="79">
        <v>61459</v>
      </c>
      <c r="J19" s="79">
        <v>54461.53583999999</v>
      </c>
      <c r="K19" s="79">
        <v>76215.989650000003</v>
      </c>
      <c r="L19" s="79">
        <v>71382.760170000009</v>
      </c>
    </row>
    <row r="20" spans="1:12" ht="15" x14ac:dyDescent="0.25">
      <c r="A20" s="532"/>
      <c r="B20" s="186" t="s">
        <v>175</v>
      </c>
      <c r="C20" s="79">
        <v>684647.26375000004</v>
      </c>
      <c r="D20" s="79">
        <v>694333.67293</v>
      </c>
      <c r="E20" s="79">
        <v>664570.75419000001</v>
      </c>
      <c r="F20" s="79">
        <v>668174.58650000009</v>
      </c>
      <c r="G20" s="79">
        <v>692351.0564900001</v>
      </c>
      <c r="H20" s="79">
        <v>683190</v>
      </c>
      <c r="I20" s="79">
        <v>687928</v>
      </c>
      <c r="J20" s="79">
        <v>686019.23406000005</v>
      </c>
      <c r="K20" s="79">
        <v>727824.03513999993</v>
      </c>
      <c r="L20" s="79">
        <v>720398.27274000004</v>
      </c>
    </row>
    <row r="21" spans="1:12" ht="15" x14ac:dyDescent="0.25">
      <c r="A21" s="532"/>
      <c r="B21" s="186" t="s">
        <v>176</v>
      </c>
      <c r="C21" s="79">
        <v>35599.776000000005</v>
      </c>
      <c r="D21" s="79">
        <v>32063.182870000004</v>
      </c>
      <c r="E21" s="79">
        <v>32442.225879999998</v>
      </c>
      <c r="F21" s="79">
        <v>30053.669719999994</v>
      </c>
      <c r="G21" s="79">
        <v>28948.665250000002</v>
      </c>
      <c r="H21" s="79">
        <v>27199</v>
      </c>
      <c r="I21" s="79">
        <v>28145</v>
      </c>
      <c r="J21" s="79">
        <v>30868.659169999999</v>
      </c>
      <c r="K21" s="79">
        <v>14097.31515</v>
      </c>
      <c r="L21" s="79">
        <v>14946.0128</v>
      </c>
    </row>
    <row r="22" spans="1:12" ht="15" x14ac:dyDescent="0.25">
      <c r="A22" s="532"/>
      <c r="B22" s="185"/>
      <c r="I22" s="79"/>
      <c r="J22" s="79"/>
      <c r="K22" s="79"/>
      <c r="L22" s="79"/>
    </row>
    <row r="23" spans="1:12" ht="15" x14ac:dyDescent="0.25">
      <c r="A23" s="532"/>
      <c r="B23" s="192" t="s">
        <v>177</v>
      </c>
      <c r="C23" s="193">
        <v>165376.58559999999</v>
      </c>
      <c r="D23" s="193">
        <v>559398.86919</v>
      </c>
      <c r="E23" s="193">
        <v>509664.24239000003</v>
      </c>
      <c r="F23" s="193">
        <v>599477.21435999998</v>
      </c>
      <c r="G23" s="193">
        <v>411088.63954999996</v>
      </c>
      <c r="H23" s="193">
        <v>297644</v>
      </c>
      <c r="I23" s="193">
        <v>300581</v>
      </c>
      <c r="J23" s="253">
        <v>258446.93119999999</v>
      </c>
      <c r="K23" s="253">
        <v>98272</v>
      </c>
      <c r="L23" s="253">
        <v>35673.066699999996</v>
      </c>
    </row>
    <row r="24" spans="1:12" s="194" customFormat="1" ht="15" x14ac:dyDescent="0.25">
      <c r="A24" s="532"/>
      <c r="B24" s="186" t="s">
        <v>178</v>
      </c>
      <c r="C24" s="79">
        <v>0</v>
      </c>
      <c r="D24" s="79">
        <v>0</v>
      </c>
      <c r="E24" s="79">
        <v>1.0251899999999998</v>
      </c>
      <c r="F24" s="79">
        <v>-15.381920000000001</v>
      </c>
      <c r="G24" s="79">
        <v>142.46019999999999</v>
      </c>
      <c r="H24" s="79">
        <v>0</v>
      </c>
      <c r="I24" s="79">
        <v>0</v>
      </c>
      <c r="J24" s="79">
        <v>0</v>
      </c>
      <c r="K24" s="79">
        <v>0</v>
      </c>
      <c r="L24" s="79">
        <v>0</v>
      </c>
    </row>
    <row r="25" spans="1:12" ht="15" x14ac:dyDescent="0.25">
      <c r="A25" s="532"/>
      <c r="B25" s="186" t="s">
        <v>179</v>
      </c>
      <c r="C25" s="79">
        <v>29799.779939999993</v>
      </c>
      <c r="D25" s="79">
        <v>33256.062039999997</v>
      </c>
      <c r="E25" s="79">
        <v>30041.23479000001</v>
      </c>
      <c r="F25" s="79">
        <v>29592.950879999997</v>
      </c>
      <c r="G25" s="79">
        <v>29545.693009999992</v>
      </c>
      <c r="H25" s="79">
        <v>29763</v>
      </c>
      <c r="I25" s="79">
        <v>29085</v>
      </c>
      <c r="J25" s="79">
        <v>247.86518000000024</v>
      </c>
      <c r="K25" s="79">
        <v>0</v>
      </c>
      <c r="L25" s="79">
        <v>0</v>
      </c>
    </row>
    <row r="26" spans="1:12" ht="15" x14ac:dyDescent="0.25">
      <c r="A26" s="532"/>
      <c r="B26" s="186" t="s">
        <v>180</v>
      </c>
      <c r="C26" s="79">
        <v>111274.45031999999</v>
      </c>
      <c r="D26" s="79">
        <v>51693.772450000004</v>
      </c>
      <c r="E26" s="79">
        <v>-48422.769140000004</v>
      </c>
      <c r="F26" s="79">
        <v>41137.469309999993</v>
      </c>
      <c r="G26" s="79">
        <v>158892.10540999996</v>
      </c>
      <c r="H26" s="79">
        <v>42057</v>
      </c>
      <c r="I26" s="79">
        <v>47228</v>
      </c>
      <c r="J26" s="79">
        <v>35720.854219999994</v>
      </c>
      <c r="K26" s="79">
        <v>77440.238519999999</v>
      </c>
      <c r="L26" s="79">
        <v>18941.022500000003</v>
      </c>
    </row>
    <row r="27" spans="1:12" ht="15" x14ac:dyDescent="0.25">
      <c r="A27" s="532"/>
      <c r="B27" s="186" t="s">
        <v>181</v>
      </c>
      <c r="C27" s="79">
        <v>21615.157649999997</v>
      </c>
      <c r="D27" s="79">
        <v>22614.57010999999</v>
      </c>
      <c r="E27" s="79">
        <v>23637.876440000004</v>
      </c>
      <c r="F27" s="79">
        <v>27482.027269999999</v>
      </c>
      <c r="G27" s="79">
        <v>19745.93318</v>
      </c>
      <c r="H27" s="79">
        <v>22099</v>
      </c>
      <c r="I27" s="79">
        <v>21737</v>
      </c>
      <c r="J27" s="79">
        <v>16000.195670000001</v>
      </c>
      <c r="K27" s="79">
        <v>18729</v>
      </c>
      <c r="L27" s="79">
        <v>13458.047640000001</v>
      </c>
    </row>
    <row r="28" spans="1:12" ht="15" x14ac:dyDescent="0.25">
      <c r="A28" s="532"/>
      <c r="B28" s="186" t="s">
        <v>182</v>
      </c>
      <c r="C28" s="79">
        <v>756.78386999999998</v>
      </c>
      <c r="D28" s="79">
        <v>692.30145999999991</v>
      </c>
      <c r="E28" s="79">
        <v>1110.9078199999999</v>
      </c>
      <c r="F28" s="79">
        <v>903.05278999999996</v>
      </c>
      <c r="G28" s="79">
        <v>1394.0405200000002</v>
      </c>
      <c r="H28" s="79">
        <v>1655</v>
      </c>
      <c r="I28" s="79">
        <v>1681</v>
      </c>
      <c r="J28" s="79">
        <v>1158.89401</v>
      </c>
      <c r="K28" s="79">
        <v>1069.7229</v>
      </c>
      <c r="L28" s="79">
        <v>532.57299999999998</v>
      </c>
    </row>
    <row r="29" spans="1:12" ht="15" x14ac:dyDescent="0.25">
      <c r="A29" s="532"/>
      <c r="B29" s="186" t="s">
        <v>183</v>
      </c>
      <c r="C29" s="79">
        <v>38.837139999999998</v>
      </c>
      <c r="D29" s="79">
        <v>1.7500000000000002E-2</v>
      </c>
      <c r="E29" s="79">
        <v>681.73385999999994</v>
      </c>
      <c r="F29" s="79">
        <v>111.65183999999999</v>
      </c>
      <c r="G29" s="79">
        <v>0</v>
      </c>
      <c r="H29" s="79">
        <v>0</v>
      </c>
      <c r="I29" s="79">
        <v>0</v>
      </c>
      <c r="J29" s="79">
        <v>0</v>
      </c>
      <c r="K29" s="79">
        <v>37.300290000000004</v>
      </c>
      <c r="L29" s="79">
        <v>42.834650000000003</v>
      </c>
    </row>
    <row r="30" spans="1:12" ht="15" x14ac:dyDescent="0.25">
      <c r="A30" s="532"/>
      <c r="B30" s="186" t="s">
        <v>285</v>
      </c>
      <c r="C30" s="79">
        <v>1891.4766799999991</v>
      </c>
      <c r="D30" s="79">
        <v>1142.1456299999977</v>
      </c>
      <c r="E30" s="79">
        <v>2614.2334300000002</v>
      </c>
      <c r="F30" s="79">
        <v>265.44418999999971</v>
      </c>
      <c r="G30" s="79">
        <v>1368.4072299999998</v>
      </c>
      <c r="H30" s="79">
        <v>2070</v>
      </c>
      <c r="I30" s="79">
        <v>848</v>
      </c>
      <c r="J30" s="79">
        <v>5319.12212</v>
      </c>
      <c r="K30" s="79">
        <v>995.30079000000001</v>
      </c>
      <c r="L30" s="79">
        <v>2698.5889099999999</v>
      </c>
    </row>
    <row r="31" spans="1:12" ht="15" x14ac:dyDescent="0.25">
      <c r="A31" s="532"/>
      <c r="B31" s="186" t="s">
        <v>430</v>
      </c>
      <c r="C31" s="83" t="s">
        <v>290</v>
      </c>
      <c r="D31" s="83">
        <v>450000</v>
      </c>
      <c r="E31" s="83">
        <v>500000</v>
      </c>
      <c r="F31" s="83">
        <v>500000</v>
      </c>
      <c r="G31" s="83">
        <v>200000</v>
      </c>
      <c r="H31" s="83">
        <v>200000</v>
      </c>
      <c r="I31" s="83">
        <v>200000</v>
      </c>
      <c r="J31" s="79">
        <v>200000</v>
      </c>
      <c r="K31" s="79">
        <v>0</v>
      </c>
      <c r="L31" s="79">
        <v>0</v>
      </c>
    </row>
    <row r="32" spans="1:12" ht="15" x14ac:dyDescent="0.25">
      <c r="A32" s="532"/>
      <c r="B32" s="186" t="s">
        <v>184</v>
      </c>
      <c r="C32" s="79">
        <v>9.9999999999997868E-2</v>
      </c>
      <c r="D32" s="79">
        <v>0</v>
      </c>
      <c r="E32" s="79">
        <v>0</v>
      </c>
      <c r="F32" s="79">
        <v>0</v>
      </c>
      <c r="G32" s="79">
        <v>0</v>
      </c>
      <c r="H32" s="79">
        <v>0</v>
      </c>
      <c r="I32" s="79">
        <v>0</v>
      </c>
      <c r="J32" s="79">
        <v>0</v>
      </c>
      <c r="K32" s="79">
        <v>0</v>
      </c>
      <c r="L32" s="79">
        <v>0</v>
      </c>
    </row>
    <row r="33" spans="1:12" ht="15" x14ac:dyDescent="0.25">
      <c r="A33" s="532"/>
    </row>
    <row r="34" spans="1:12" ht="15" x14ac:dyDescent="0.25">
      <c r="A34" s="532"/>
      <c r="D34" s="206"/>
      <c r="E34" s="206"/>
      <c r="F34" s="206"/>
      <c r="G34" s="206"/>
      <c r="H34" s="206"/>
      <c r="I34" s="206"/>
      <c r="J34" s="206"/>
      <c r="K34" s="206"/>
      <c r="L34" s="206"/>
    </row>
    <row r="35" spans="1:12" ht="15" x14ac:dyDescent="0.25">
      <c r="A35" s="532"/>
      <c r="D35" s="206"/>
      <c r="E35" s="206"/>
      <c r="F35" s="206"/>
      <c r="G35" s="206"/>
      <c r="H35" s="206"/>
      <c r="I35" s="206"/>
      <c r="J35" s="206"/>
      <c r="K35" s="206"/>
      <c r="L35" s="206"/>
    </row>
    <row r="36" spans="1:12" ht="15" x14ac:dyDescent="0.25">
      <c r="A36" s="532"/>
      <c r="C36" s="206"/>
      <c r="D36" s="206"/>
      <c r="E36" s="206"/>
      <c r="F36" s="206"/>
      <c r="G36" s="206"/>
      <c r="H36" s="206"/>
      <c r="I36" s="206"/>
      <c r="J36" s="206"/>
      <c r="K36" s="206"/>
      <c r="L36" s="206"/>
    </row>
    <row r="37" spans="1:12" ht="15" x14ac:dyDescent="0.25">
      <c r="A37" s="532"/>
    </row>
    <row r="44" spans="1:12" x14ac:dyDescent="0.25">
      <c r="D44" s="206"/>
      <c r="E44" s="206"/>
      <c r="F44" s="206"/>
      <c r="G44" s="206"/>
      <c r="H44" s="206"/>
      <c r="I44" s="206"/>
      <c r="J44" s="206"/>
      <c r="K44" s="206"/>
      <c r="L44" s="206"/>
    </row>
    <row r="45" spans="1:12" x14ac:dyDescent="0.25">
      <c r="D45" s="206"/>
      <c r="E45" s="206"/>
      <c r="F45" s="206"/>
      <c r="G45" s="206"/>
      <c r="H45" s="206"/>
      <c r="I45" s="206"/>
      <c r="J45" s="206"/>
      <c r="K45" s="206"/>
      <c r="L45" s="206"/>
    </row>
    <row r="46" spans="1:12" x14ac:dyDescent="0.25">
      <c r="D46" s="206"/>
      <c r="E46" s="206"/>
      <c r="F46" s="206"/>
      <c r="G46" s="206"/>
      <c r="H46" s="206"/>
      <c r="I46" s="206"/>
      <c r="J46" s="206"/>
      <c r="K46" s="206"/>
      <c r="L46" s="206"/>
    </row>
    <row r="47" spans="1:12" x14ac:dyDescent="0.25">
      <c r="D47" s="206"/>
      <c r="E47" s="206"/>
      <c r="F47" s="206"/>
      <c r="G47" s="206"/>
      <c r="H47" s="206"/>
      <c r="I47" s="206"/>
      <c r="J47" s="206"/>
      <c r="K47" s="206"/>
      <c r="L47" s="206"/>
    </row>
    <row r="48" spans="1:12" x14ac:dyDescent="0.25">
      <c r="D48" s="206"/>
      <c r="E48" s="206"/>
      <c r="F48" s="206"/>
      <c r="G48" s="206"/>
      <c r="H48" s="206"/>
      <c r="I48" s="206"/>
      <c r="J48" s="206"/>
      <c r="K48" s="206"/>
      <c r="L48" s="206"/>
    </row>
  </sheetData>
  <mergeCells count="1">
    <mergeCell ref="A1:A37"/>
  </mergeCells>
  <phoneticPr fontId="0" type="noConversion"/>
  <printOptions verticalCentered="1"/>
  <pageMargins left="0" right="0.35" top="1" bottom="0.5" header="0.5" footer="0.25"/>
  <pageSetup scale="93" orientation="landscape" r:id="rId1"/>
  <headerFooter alignWithMargins="0">
    <oddHeader>&amp;R&amp;"Times New Roman,Bold Italic"&amp;9Pennsylvania Department of Revenue</oddHeader>
  </headerFooter>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opLeftCell="A13" zoomScale="75" zoomScaleNormal="75" zoomScaleSheetLayoutView="100" workbookViewId="0">
      <selection activeCell="C25" sqref="C25"/>
    </sheetView>
  </sheetViews>
  <sheetFormatPr defaultColWidth="9.33203125" defaultRowHeight="15.75" x14ac:dyDescent="0.25"/>
  <cols>
    <col min="1" max="1" width="4.6640625" style="109" customWidth="1"/>
    <col min="2" max="2" width="27.33203125" style="78" customWidth="1"/>
    <col min="3" max="11" width="12" style="78" customWidth="1"/>
    <col min="12" max="13" width="12.83203125" style="78" customWidth="1"/>
    <col min="14" max="14" width="13.1640625" style="78" customWidth="1"/>
    <col min="15" max="15" width="11.1640625" style="78" customWidth="1"/>
    <col min="16" max="16" width="9.33203125" style="78"/>
    <col min="17" max="17" width="16" style="78" bestFit="1" customWidth="1"/>
    <col min="18" max="18" width="16.33203125" style="78" bestFit="1" customWidth="1"/>
    <col min="19" max="19" width="12.6640625" style="78" customWidth="1"/>
    <col min="20" max="20" width="8.1640625" style="78" bestFit="1" customWidth="1"/>
    <col min="21" max="21" width="17.33203125" style="78" bestFit="1" customWidth="1"/>
    <col min="22" max="22" width="16.33203125" style="78" bestFit="1" customWidth="1"/>
    <col min="23" max="24" width="8.1640625" style="78" bestFit="1" customWidth="1"/>
    <col min="25" max="25" width="8.83203125" style="78" bestFit="1" customWidth="1"/>
    <col min="26" max="16384" width="9.33203125" style="78"/>
  </cols>
  <sheetData>
    <row r="1" spans="1:14" ht="18.75" customHeight="1" x14ac:dyDescent="0.3">
      <c r="A1" s="535" t="s">
        <v>268</v>
      </c>
      <c r="B1" s="533" t="s">
        <v>287</v>
      </c>
      <c r="C1" s="533"/>
      <c r="D1" s="533"/>
      <c r="E1" s="533"/>
      <c r="F1" s="533"/>
      <c r="G1" s="533"/>
      <c r="H1" s="533"/>
      <c r="I1" s="533"/>
      <c r="J1" s="533"/>
      <c r="K1" s="533"/>
      <c r="L1" s="534"/>
    </row>
    <row r="2" spans="1:14" ht="15" x14ac:dyDescent="0.25">
      <c r="A2" s="535"/>
      <c r="B2" s="80"/>
      <c r="C2" s="80"/>
      <c r="D2" s="80"/>
      <c r="E2" s="80"/>
      <c r="F2" s="188"/>
      <c r="G2" s="80"/>
      <c r="H2" s="80"/>
      <c r="I2" s="80"/>
      <c r="J2" s="80"/>
      <c r="K2" s="80"/>
      <c r="L2" s="80"/>
    </row>
    <row r="3" spans="1:14" ht="15" x14ac:dyDescent="0.25">
      <c r="A3" s="535"/>
      <c r="B3" s="81"/>
      <c r="C3" s="81"/>
      <c r="D3" s="81"/>
      <c r="E3" s="81"/>
      <c r="F3" s="81"/>
      <c r="G3" s="81"/>
      <c r="H3" s="81"/>
      <c r="I3" s="81"/>
      <c r="J3" s="81"/>
      <c r="K3" s="81"/>
      <c r="L3" s="80"/>
    </row>
    <row r="4" spans="1:14" ht="15" x14ac:dyDescent="0.25">
      <c r="A4" s="535"/>
      <c r="B4" s="81"/>
      <c r="C4" s="375">
        <f>'Page 23'!C4</f>
        <v>2007</v>
      </c>
      <c r="D4" s="375">
        <f>'Page 23'!D4</f>
        <v>2008</v>
      </c>
      <c r="E4" s="375">
        <f>'Page 23'!E4</f>
        <v>2009</v>
      </c>
      <c r="F4" s="375">
        <f>'Page 23'!F4</f>
        <v>2010</v>
      </c>
      <c r="G4" s="375">
        <v>2011</v>
      </c>
      <c r="H4" s="375">
        <f>'Page 23'!H4</f>
        <v>2012</v>
      </c>
      <c r="I4" s="375">
        <f>'Page 23'!I4</f>
        <v>2013</v>
      </c>
      <c r="J4" s="375">
        <f>'Page 23'!J4</f>
        <v>2014</v>
      </c>
      <c r="K4" s="375">
        <f>'Page 23'!K4</f>
        <v>2015</v>
      </c>
      <c r="L4" s="375">
        <f>'Page 23'!L4</f>
        <v>2016</v>
      </c>
      <c r="M4" s="82"/>
    </row>
    <row r="5" spans="1:14" s="194" customFormat="1" ht="14.25" x14ac:dyDescent="0.2">
      <c r="A5" s="535"/>
      <c r="B5" s="192" t="s">
        <v>164</v>
      </c>
      <c r="C5" s="200">
        <v>1.0000000000000002</v>
      </c>
      <c r="D5" s="200">
        <v>1</v>
      </c>
      <c r="E5" s="200">
        <v>1</v>
      </c>
      <c r="F5" s="200">
        <v>1</v>
      </c>
      <c r="G5" s="200">
        <v>0.99999999999999989</v>
      </c>
      <c r="H5" s="200">
        <v>0.99999999999999989</v>
      </c>
      <c r="I5" s="200">
        <v>1</v>
      </c>
      <c r="J5" s="200">
        <v>1</v>
      </c>
      <c r="K5" s="200">
        <v>1.0000001446022204</v>
      </c>
      <c r="L5" s="200">
        <v>1</v>
      </c>
      <c r="M5" s="200"/>
    </row>
    <row r="6" spans="1:14" ht="15" x14ac:dyDescent="0.25">
      <c r="A6" s="535"/>
      <c r="B6" s="185"/>
      <c r="C6" s="85"/>
      <c r="D6" s="85"/>
      <c r="E6" s="85"/>
      <c r="F6" s="85"/>
      <c r="G6" s="85"/>
      <c r="H6" s="85"/>
    </row>
    <row r="7" spans="1:14" ht="15" x14ac:dyDescent="0.25">
      <c r="A7" s="535"/>
      <c r="B7" s="192" t="s">
        <v>165</v>
      </c>
      <c r="C7" s="200">
        <v>0.54800705160301477</v>
      </c>
      <c r="D7" s="200">
        <v>0.46345507919283119</v>
      </c>
      <c r="E7" s="200">
        <v>0.45496668371647947</v>
      </c>
      <c r="F7" s="200">
        <v>0.44827488161638629</v>
      </c>
      <c r="G7" s="200">
        <v>0.48334075589406317</v>
      </c>
      <c r="H7" s="200">
        <v>0.50699088523598768</v>
      </c>
      <c r="I7" s="200">
        <v>0.50621689327918307</v>
      </c>
      <c r="J7" s="200">
        <v>0.52903821319344257</v>
      </c>
      <c r="K7" s="200">
        <v>0.59828641743528366</v>
      </c>
      <c r="L7" s="200">
        <v>0.62433373750319843</v>
      </c>
      <c r="M7" s="200"/>
      <c r="N7" s="206"/>
    </row>
    <row r="8" spans="1:14" ht="15" x14ac:dyDescent="0.25">
      <c r="A8" s="535"/>
      <c r="B8" s="186" t="s">
        <v>166</v>
      </c>
      <c r="C8" s="254">
        <v>0.25722121541644116</v>
      </c>
      <c r="D8" s="254">
        <v>0.22177752846937274</v>
      </c>
      <c r="E8" s="254">
        <v>0.20356792479091634</v>
      </c>
      <c r="F8" s="254">
        <v>0.20782680857825481</v>
      </c>
      <c r="G8" s="254">
        <v>0.22529572724059277</v>
      </c>
      <c r="H8" s="254">
        <v>0.23253852701602798</v>
      </c>
      <c r="I8" s="254">
        <v>0.23852648682518576</v>
      </c>
      <c r="J8" s="254">
        <v>0.13116363707151305</v>
      </c>
      <c r="K8" s="254">
        <v>1.736310305650871E-3</v>
      </c>
      <c r="L8" s="254">
        <v>-3.1933895048725087E-4</v>
      </c>
      <c r="M8" s="254"/>
      <c r="N8" s="206"/>
    </row>
    <row r="9" spans="1:14" ht="15" x14ac:dyDescent="0.25">
      <c r="A9" s="535"/>
      <c r="B9" s="186" t="s">
        <v>167</v>
      </c>
      <c r="C9" s="254">
        <v>7.1064346721242455E-2</v>
      </c>
      <c r="D9" s="254">
        <v>5.8893228088089437E-2</v>
      </c>
      <c r="E9" s="254">
        <v>5.8522334955102798E-2</v>
      </c>
      <c r="F9" s="254">
        <v>5.5028028098991259E-2</v>
      </c>
      <c r="G9" s="254">
        <v>6.0274323712915946E-2</v>
      </c>
      <c r="H9" s="254">
        <v>6.4476030510952839E-2</v>
      </c>
      <c r="I9" s="254">
        <v>6.2901062353517181E-2</v>
      </c>
      <c r="J9" s="254">
        <v>3.8851444500600442E-2</v>
      </c>
      <c r="K9" s="254">
        <v>1.3035490208917527E-6</v>
      </c>
      <c r="L9" s="254">
        <v>1.8312773670914501E-5</v>
      </c>
      <c r="M9" s="254"/>
      <c r="N9" s="206"/>
    </row>
    <row r="10" spans="1:14" ht="15" x14ac:dyDescent="0.25">
      <c r="A10" s="535"/>
      <c r="B10" s="186" t="s">
        <v>168</v>
      </c>
      <c r="C10" s="254">
        <v>1.762125562643253E-2</v>
      </c>
      <c r="D10" s="254">
        <v>1.4562470457753924E-2</v>
      </c>
      <c r="E10" s="254">
        <v>1.5539621925951172E-2</v>
      </c>
      <c r="F10" s="254">
        <v>1.5579550092721609E-2</v>
      </c>
      <c r="G10" s="254">
        <v>1.7102993083497196E-2</v>
      </c>
      <c r="H10" s="254">
        <v>2.0174259541921494E-2</v>
      </c>
      <c r="I10" s="254">
        <v>2.0017473437023408E-2</v>
      </c>
      <c r="J10" s="254">
        <v>1.4625671909444598E-2</v>
      </c>
      <c r="K10" s="254">
        <v>2.7517333059162347E-2</v>
      </c>
      <c r="L10" s="254">
        <v>3.5847494507205251E-2</v>
      </c>
      <c r="M10" s="254"/>
      <c r="N10" s="206"/>
    </row>
    <row r="11" spans="1:14" ht="15" x14ac:dyDescent="0.25">
      <c r="A11" s="535"/>
      <c r="B11" s="186" t="s">
        <v>169</v>
      </c>
      <c r="C11" s="254">
        <v>8.3395713257426534E-5</v>
      </c>
      <c r="D11" s="254">
        <v>4.1386233480325465E-4</v>
      </c>
      <c r="E11" s="254">
        <v>2.2494437001018396E-4</v>
      </c>
      <c r="F11" s="254">
        <v>2.1719866525767603E-4</v>
      </c>
      <c r="G11" s="254">
        <v>2.195681864990858E-4</v>
      </c>
      <c r="H11" s="254">
        <v>1.2136450150462987E-4</v>
      </c>
      <c r="I11" s="254">
        <v>5.6244436084344307E-4</v>
      </c>
      <c r="J11" s="254">
        <v>7.8119905234781543E-4</v>
      </c>
      <c r="K11" s="254">
        <v>1.3894798103318809E-3</v>
      </c>
      <c r="L11" s="254">
        <v>3.5529935595515496E-3</v>
      </c>
      <c r="M11" s="254"/>
      <c r="N11" s="206"/>
    </row>
    <row r="12" spans="1:14" ht="15" x14ac:dyDescent="0.25">
      <c r="A12" s="535"/>
      <c r="B12" s="186" t="s">
        <v>170</v>
      </c>
      <c r="C12" s="254">
        <v>0.20201683812564108</v>
      </c>
      <c r="D12" s="254">
        <v>0.16780798984281181</v>
      </c>
      <c r="E12" s="254">
        <v>0.17711185767449894</v>
      </c>
      <c r="F12" s="254">
        <v>0.16962329618116101</v>
      </c>
      <c r="G12" s="254">
        <v>0.18044814367055817</v>
      </c>
      <c r="H12" s="254">
        <v>0.18968070366558074</v>
      </c>
      <c r="I12" s="254">
        <v>0.18420942630261328</v>
      </c>
      <c r="J12" s="254">
        <v>0.21828259451341081</v>
      </c>
      <c r="K12" s="254">
        <v>0.28621228559426753</v>
      </c>
      <c r="L12" s="254">
        <v>0.31490351618183388</v>
      </c>
      <c r="M12" s="254"/>
      <c r="N12" s="206"/>
    </row>
    <row r="13" spans="1:14" ht="15" x14ac:dyDescent="0.25">
      <c r="A13" s="535"/>
      <c r="B13" s="186" t="s">
        <v>505</v>
      </c>
      <c r="C13" s="254" t="s">
        <v>290</v>
      </c>
      <c r="D13" s="254" t="s">
        <v>290</v>
      </c>
      <c r="E13" s="254" t="s">
        <v>290</v>
      </c>
      <c r="F13" s="254" t="s">
        <v>290</v>
      </c>
      <c r="G13" s="254" t="s">
        <v>290</v>
      </c>
      <c r="H13" s="254" t="s">
        <v>290</v>
      </c>
      <c r="I13" s="254" t="s">
        <v>290</v>
      </c>
      <c r="J13" s="474">
        <v>2.5571778166151721E-2</v>
      </c>
      <c r="K13" s="254">
        <v>6.0204288283134386E-2</v>
      </c>
      <c r="L13" s="254">
        <v>5.6547985167579126E-2</v>
      </c>
      <c r="M13" s="254"/>
      <c r="N13" s="206"/>
    </row>
    <row r="14" spans="1:14" ht="15" x14ac:dyDescent="0.25">
      <c r="A14" s="535"/>
      <c r="B14" s="186" t="s">
        <v>506</v>
      </c>
      <c r="C14" s="254" t="s">
        <v>290</v>
      </c>
      <c r="D14" s="254" t="s">
        <v>290</v>
      </c>
      <c r="E14" s="254" t="s">
        <v>290</v>
      </c>
      <c r="F14" s="254" t="s">
        <v>290</v>
      </c>
      <c r="G14" s="254" t="s">
        <v>290</v>
      </c>
      <c r="H14" s="254" t="s">
        <v>290</v>
      </c>
      <c r="I14" s="254" t="s">
        <v>290</v>
      </c>
      <c r="J14" s="474">
        <v>9.9761887979974109E-2</v>
      </c>
      <c r="K14" s="254">
        <v>0.22122541683371569</v>
      </c>
      <c r="L14" s="254">
        <v>0.21378277426384495</v>
      </c>
      <c r="M14" s="254"/>
      <c r="N14" s="206"/>
    </row>
    <row r="15" spans="1:14" ht="15" x14ac:dyDescent="0.25">
      <c r="A15" s="535"/>
      <c r="B15" s="185"/>
      <c r="C15" s="85"/>
      <c r="D15" s="85"/>
      <c r="E15" s="85"/>
      <c r="F15" s="85"/>
      <c r="G15" s="85"/>
      <c r="H15" s="85"/>
      <c r="I15" s="85"/>
      <c r="J15" s="85"/>
      <c r="K15" s="85"/>
      <c r="L15" s="85"/>
      <c r="N15" s="206"/>
    </row>
    <row r="16" spans="1:14" ht="15" x14ac:dyDescent="0.25">
      <c r="A16" s="535"/>
      <c r="B16" s="192" t="s">
        <v>171</v>
      </c>
      <c r="C16" s="200">
        <v>0.37980056282829372</v>
      </c>
      <c r="D16" s="200">
        <v>0.32686932550946102</v>
      </c>
      <c r="E16" s="200">
        <v>0.34569216437113692</v>
      </c>
      <c r="F16" s="200">
        <v>0.32474204125741102</v>
      </c>
      <c r="G16" s="200">
        <v>0.35361133213113904</v>
      </c>
      <c r="H16" s="200">
        <v>0.36972100662119983</v>
      </c>
      <c r="I16" s="200">
        <v>0.36938274731928422</v>
      </c>
      <c r="J16" s="200">
        <v>0.36533379571865404</v>
      </c>
      <c r="K16" s="200">
        <v>0.36408337628551152</v>
      </c>
      <c r="L16" s="200">
        <v>0.36224296563182501</v>
      </c>
      <c r="M16" s="200"/>
      <c r="N16" s="206"/>
    </row>
    <row r="17" spans="1:14" s="194" customFormat="1" ht="15" x14ac:dyDescent="0.25">
      <c r="A17" s="535"/>
      <c r="B17" s="186" t="s">
        <v>172</v>
      </c>
      <c r="C17" s="254">
        <v>8.6697935534048622E-3</v>
      </c>
      <c r="D17" s="254">
        <v>7.6132646379444167E-3</v>
      </c>
      <c r="E17" s="254">
        <v>7.48657334181354E-3</v>
      </c>
      <c r="F17" s="254">
        <v>6.9838363458680766E-3</v>
      </c>
      <c r="G17" s="254">
        <v>9.2750302963643047E-3</v>
      </c>
      <c r="H17" s="254">
        <v>1.1907390186872337E-2</v>
      </c>
      <c r="I17" s="254">
        <v>1.1584946687806959E-2</v>
      </c>
      <c r="J17" s="254">
        <v>1.0979131562108373E-2</v>
      </c>
      <c r="K17" s="254">
        <v>1.3989482889011676E-2</v>
      </c>
      <c r="L17" s="254">
        <v>1.2568328035916992E-2</v>
      </c>
      <c r="M17" s="254"/>
      <c r="N17" s="206"/>
    </row>
    <row r="18" spans="1:14" ht="15" x14ac:dyDescent="0.25">
      <c r="A18" s="535"/>
      <c r="B18" s="186" t="s">
        <v>173</v>
      </c>
      <c r="C18" s="254">
        <v>3.1445534853315381E-2</v>
      </c>
      <c r="D18" s="254">
        <v>2.3989025464831202E-2</v>
      </c>
      <c r="E18" s="254">
        <v>4.1588514532275543E-2</v>
      </c>
      <c r="F18" s="254">
        <v>3.0467181190166882E-2</v>
      </c>
      <c r="G18" s="254">
        <v>3.3867644320793387E-2</v>
      </c>
      <c r="H18" s="254">
        <v>3.7933655453221853E-2</v>
      </c>
      <c r="I18" s="254">
        <v>3.6003474821820196E-2</v>
      </c>
      <c r="J18" s="254">
        <v>3.9102381557671269E-2</v>
      </c>
      <c r="K18" s="254">
        <v>3.6812438138256465E-2</v>
      </c>
      <c r="L18" s="254">
        <v>4.6114063041466216E-2</v>
      </c>
      <c r="M18" s="254"/>
      <c r="N18" s="206"/>
    </row>
    <row r="19" spans="1:14" ht="15" x14ac:dyDescent="0.25">
      <c r="A19" s="535"/>
      <c r="B19" s="186" t="s">
        <v>174</v>
      </c>
      <c r="C19" s="254">
        <v>2.5273422074053684E-2</v>
      </c>
      <c r="D19" s="254">
        <v>2.2996743936866848E-2</v>
      </c>
      <c r="E19" s="254">
        <v>2.3999618200422467E-2</v>
      </c>
      <c r="F19" s="254">
        <v>2.291734222544561E-2</v>
      </c>
      <c r="G19" s="254">
        <v>2.4383365382221099E-2</v>
      </c>
      <c r="H19" s="254">
        <v>2.5627377843315528E-2</v>
      </c>
      <c r="I19" s="254">
        <v>2.5435811606384966E-2</v>
      </c>
      <c r="J19" s="254">
        <v>2.2258583592502917E-2</v>
      </c>
      <c r="K19" s="254">
        <v>2.9184655174460436E-2</v>
      </c>
      <c r="L19" s="254">
        <v>2.6860375892587385E-2</v>
      </c>
      <c r="M19" s="254"/>
      <c r="N19" s="206"/>
    </row>
    <row r="20" spans="1:14" ht="15" x14ac:dyDescent="0.25">
      <c r="A20" s="535"/>
      <c r="B20" s="186" t="s">
        <v>175</v>
      </c>
      <c r="C20" s="254">
        <v>0.29887132488475859</v>
      </c>
      <c r="D20" s="254">
        <v>0.26025227118825972</v>
      </c>
      <c r="E20" s="254">
        <v>0.25992857385145712</v>
      </c>
      <c r="F20" s="254">
        <v>0.25299430915521026</v>
      </c>
      <c r="G20" s="254">
        <v>0.27460353620526068</v>
      </c>
      <c r="H20" s="254">
        <v>0.28298639516364532</v>
      </c>
      <c r="I20" s="254">
        <v>0.28471024596490663</v>
      </c>
      <c r="J20" s="254">
        <v>0.28037799947929887</v>
      </c>
      <c r="K20" s="254">
        <v>0.27869865091025914</v>
      </c>
      <c r="L20" s="254">
        <v>0.27107621437002621</v>
      </c>
      <c r="M20" s="254"/>
      <c r="N20" s="206"/>
    </row>
    <row r="21" spans="1:14" ht="15" x14ac:dyDescent="0.25">
      <c r="A21" s="535"/>
      <c r="B21" s="186" t="s">
        <v>176</v>
      </c>
      <c r="C21" s="254">
        <v>1.5540487462761198E-2</v>
      </c>
      <c r="D21" s="254">
        <v>1.2018020281558872E-2</v>
      </c>
      <c r="E21" s="254">
        <v>1.2688884445168263E-2</v>
      </c>
      <c r="F21" s="254">
        <v>1.1379372340720204E-2</v>
      </c>
      <c r="G21" s="254">
        <v>1.1481755926499642E-2</v>
      </c>
      <c r="H21" s="254">
        <v>1.1266187974144805E-2</v>
      </c>
      <c r="I21" s="254">
        <v>1.1648268238365492E-2</v>
      </c>
      <c r="J21" s="254">
        <v>1.2616108229898329E-2</v>
      </c>
      <c r="K21" s="254">
        <v>5.398149173523813E-3</v>
      </c>
      <c r="L21" s="254">
        <v>5.6239842918282389E-3</v>
      </c>
      <c r="M21" s="254"/>
      <c r="N21" s="206"/>
    </row>
    <row r="22" spans="1:14" ht="15" x14ac:dyDescent="0.25">
      <c r="A22" s="535"/>
      <c r="B22" s="185"/>
      <c r="C22" s="85"/>
      <c r="D22" s="85"/>
      <c r="E22" s="85"/>
      <c r="F22" s="85"/>
      <c r="G22" s="85"/>
      <c r="H22" s="85"/>
      <c r="I22" s="85"/>
      <c r="J22" s="85"/>
      <c r="K22" s="85"/>
      <c r="L22" s="85"/>
      <c r="N22" s="206"/>
    </row>
    <row r="23" spans="1:14" ht="15" x14ac:dyDescent="0.25">
      <c r="A23" s="535"/>
      <c r="B23" s="192" t="s">
        <v>177</v>
      </c>
      <c r="C23" s="200">
        <v>7.2192385568691592E-2</v>
      </c>
      <c r="D23" s="200">
        <v>0.2096755952977078</v>
      </c>
      <c r="E23" s="200">
        <v>0.1993411519123835</v>
      </c>
      <c r="F23" s="200">
        <v>0.22698307712620266</v>
      </c>
      <c r="G23" s="200">
        <v>0.16304791197479776</v>
      </c>
      <c r="H23" s="200">
        <v>0.12328810814281246</v>
      </c>
      <c r="I23" s="200">
        <v>0.12440035940153271</v>
      </c>
      <c r="J23" s="200">
        <v>0.10562799108790338</v>
      </c>
      <c r="K23" s="200">
        <v>3.7630350881425259E-2</v>
      </c>
      <c r="L23" s="200">
        <v>1.3423296864976657E-2</v>
      </c>
      <c r="M23" s="200"/>
      <c r="N23" s="206"/>
    </row>
    <row r="24" spans="1:14" s="194" customFormat="1" ht="15" x14ac:dyDescent="0.25">
      <c r="A24" s="535"/>
      <c r="B24" s="186" t="s">
        <v>178</v>
      </c>
      <c r="C24" s="254">
        <v>0</v>
      </c>
      <c r="D24" s="254">
        <v>0</v>
      </c>
      <c r="E24" s="254">
        <v>4.0097487430298508E-7</v>
      </c>
      <c r="F24" s="254">
        <v>-5.8241338454148341E-6</v>
      </c>
      <c r="G24" s="254">
        <v>5.6503235348314511E-5</v>
      </c>
      <c r="H24" s="254">
        <v>0</v>
      </c>
      <c r="I24" s="254">
        <v>0</v>
      </c>
      <c r="J24" s="254">
        <v>0</v>
      </c>
      <c r="K24" s="254">
        <v>0</v>
      </c>
      <c r="L24" s="254">
        <v>0</v>
      </c>
      <c r="M24" s="254"/>
      <c r="N24" s="206"/>
    </row>
    <row r="25" spans="1:14" ht="15" x14ac:dyDescent="0.25">
      <c r="A25" s="535"/>
      <c r="B25" s="186" t="s">
        <v>179</v>
      </c>
      <c r="C25" s="254">
        <v>1.3008596080790295E-2</v>
      </c>
      <c r="D25" s="254">
        <v>1.2465138900962144E-2</v>
      </c>
      <c r="E25" s="254">
        <v>1.1749802811017196E-2</v>
      </c>
      <c r="F25" s="254">
        <v>1.1204928045777553E-2</v>
      </c>
      <c r="G25" s="254">
        <v>1.1718551887987528E-2</v>
      </c>
      <c r="H25" s="254">
        <v>1.2328230915639246E-2</v>
      </c>
      <c r="I25" s="254">
        <v>1.2037302601274129E-2</v>
      </c>
      <c r="J25" s="254">
        <v>1.0130319947107809E-4</v>
      </c>
      <c r="K25" s="254">
        <v>0</v>
      </c>
      <c r="L25" s="254">
        <v>0</v>
      </c>
      <c r="M25" s="254"/>
      <c r="N25" s="206"/>
    </row>
    <row r="26" spans="1:14" ht="15" x14ac:dyDescent="0.25">
      <c r="A26" s="535"/>
      <c r="B26" s="186" t="s">
        <v>180</v>
      </c>
      <c r="C26" s="254">
        <v>4.8575002273149225E-2</v>
      </c>
      <c r="D26" s="254">
        <v>1.9376017916040076E-2</v>
      </c>
      <c r="E26" s="254">
        <v>-1.8939234453432017E-2</v>
      </c>
      <c r="F26" s="254">
        <v>1.5576087206479098E-2</v>
      </c>
      <c r="G26" s="254">
        <v>6.3020535047475901E-2</v>
      </c>
      <c r="H26" s="254">
        <v>1.7420569419045115E-2</v>
      </c>
      <c r="I26" s="254">
        <v>1.9546079671754327E-2</v>
      </c>
      <c r="J26" s="254">
        <v>1.4599214057924382E-2</v>
      </c>
      <c r="K26" s="254">
        <v>2.9653445008230871E-2</v>
      </c>
      <c r="L26" s="254">
        <v>7.127252895913835E-3</v>
      </c>
      <c r="M26" s="254"/>
      <c r="N26" s="206"/>
    </row>
    <row r="27" spans="1:14" ht="15" x14ac:dyDescent="0.25">
      <c r="A27" s="535"/>
      <c r="B27" s="186" t="s">
        <v>181</v>
      </c>
      <c r="C27" s="254">
        <v>9.4357359570305076E-3</v>
      </c>
      <c r="D27" s="254">
        <v>8.4764623444483038E-3</v>
      </c>
      <c r="E27" s="254">
        <v>9.2453052939635537E-3</v>
      </c>
      <c r="F27" s="254">
        <v>1.0405658407001233E-2</v>
      </c>
      <c r="G27" s="254">
        <v>7.8317249985724608E-3</v>
      </c>
      <c r="H27" s="254">
        <v>9.1537000639959568E-3</v>
      </c>
      <c r="I27" s="254">
        <v>8.9962127090904495E-3</v>
      </c>
      <c r="J27" s="254">
        <v>6.5393251828848586E-3</v>
      </c>
      <c r="K27" s="254">
        <v>7.1717156632429757E-3</v>
      </c>
      <c r="L27" s="254">
        <v>5.0640829456559877E-3</v>
      </c>
      <c r="M27" s="254"/>
      <c r="N27" s="206"/>
    </row>
    <row r="28" spans="1:14" ht="15" x14ac:dyDescent="0.25">
      <c r="A28" s="535"/>
      <c r="B28" s="186" t="s">
        <v>182</v>
      </c>
      <c r="C28" s="254">
        <v>3.3036135518815899E-4</v>
      </c>
      <c r="D28" s="254">
        <v>2.5949055092149107E-4</v>
      </c>
      <c r="E28" s="254">
        <v>4.3450104223285752E-4</v>
      </c>
      <c r="F28" s="254">
        <v>3.4192742638339648E-4</v>
      </c>
      <c r="G28" s="254">
        <v>5.5291091537599103E-4</v>
      </c>
      <c r="H28" s="254">
        <v>6.8552303750908682E-4</v>
      </c>
      <c r="I28" s="254">
        <v>6.9570932345682695E-4</v>
      </c>
      <c r="J28" s="254">
        <v>4.7364325663196198E-4</v>
      </c>
      <c r="K28" s="254">
        <v>4.0961869172191249E-4</v>
      </c>
      <c r="L28" s="254">
        <v>2.0040008170284991E-4</v>
      </c>
      <c r="M28" s="254"/>
      <c r="N28" s="206"/>
    </row>
    <row r="29" spans="1:14" ht="15" x14ac:dyDescent="0.25">
      <c r="A29" s="535"/>
      <c r="B29" s="186" t="s">
        <v>183</v>
      </c>
      <c r="C29" s="254">
        <v>1.6953704631723001E-5</v>
      </c>
      <c r="D29" s="254">
        <v>6.5594035308348115E-9</v>
      </c>
      <c r="E29" s="254">
        <v>2.666414506789852E-4</v>
      </c>
      <c r="F29" s="254">
        <v>4.227529854835038E-5</v>
      </c>
      <c r="G29" s="254">
        <v>0</v>
      </c>
      <c r="H29" s="254">
        <v>0</v>
      </c>
      <c r="I29" s="254">
        <v>0</v>
      </c>
      <c r="J29" s="254">
        <v>0</v>
      </c>
      <c r="K29" s="254">
        <v>1.4283040954482639E-5</v>
      </c>
      <c r="L29" s="254">
        <v>1.6118104672435481E-5</v>
      </c>
      <c r="M29" s="254"/>
      <c r="N29" s="206"/>
    </row>
    <row r="30" spans="1:14" ht="15" x14ac:dyDescent="0.25">
      <c r="A30" s="535"/>
      <c r="B30" s="186" t="s">
        <v>285</v>
      </c>
      <c r="C30" s="254">
        <v>8.256925445723353E-4</v>
      </c>
      <c r="D30" s="254">
        <v>4.28102518751402E-4</v>
      </c>
      <c r="E30" s="254">
        <v>1.0224855109715388E-3</v>
      </c>
      <c r="F30" s="254">
        <v>1.0050647065176024E-4</v>
      </c>
      <c r="G30" s="254">
        <v>5.4274411919276499E-4</v>
      </c>
      <c r="H30" s="254">
        <v>8.5742156353100282E-4</v>
      </c>
      <c r="I30" s="254">
        <v>3.5095865930481214E-4</v>
      </c>
      <c r="J30" s="254">
        <v>2.1739402409543091E-3</v>
      </c>
      <c r="K30" s="254">
        <v>3.8112094961189106E-4</v>
      </c>
      <c r="L30" s="254">
        <v>1.0154428370315518E-3</v>
      </c>
      <c r="M30" s="254"/>
      <c r="N30" s="206"/>
    </row>
    <row r="31" spans="1:14" ht="15" x14ac:dyDescent="0.25">
      <c r="A31" s="535"/>
      <c r="B31" s="186" t="s">
        <v>430</v>
      </c>
      <c r="C31" s="254" t="s">
        <v>290</v>
      </c>
      <c r="D31" s="474">
        <v>0.16867037650718086</v>
      </c>
      <c r="E31" s="474">
        <v>0.19556124928207705</v>
      </c>
      <c r="F31" s="254">
        <v>0.18931751840520669</v>
      </c>
      <c r="G31" s="254">
        <v>7.9324941770844801E-2</v>
      </c>
      <c r="H31" s="254">
        <v>8.2842663143092063E-2</v>
      </c>
      <c r="I31" s="254">
        <v>8.2773268703965133E-2</v>
      </c>
      <c r="J31" s="254">
        <v>8.174056515003679E-2</v>
      </c>
      <c r="K31" s="254">
        <v>0</v>
      </c>
      <c r="L31" s="254">
        <v>0</v>
      </c>
      <c r="M31" s="254"/>
      <c r="N31" s="206"/>
    </row>
    <row r="32" spans="1:14" ht="15" x14ac:dyDescent="0.25">
      <c r="A32" s="535"/>
      <c r="B32" s="186" t="s">
        <v>184</v>
      </c>
      <c r="C32" s="254">
        <v>4.3653329343310655E-8</v>
      </c>
      <c r="D32" s="254">
        <v>0</v>
      </c>
      <c r="E32" s="254">
        <v>0</v>
      </c>
      <c r="F32" s="254">
        <v>0</v>
      </c>
      <c r="G32" s="254">
        <v>0</v>
      </c>
      <c r="H32" s="254">
        <v>0</v>
      </c>
      <c r="I32" s="254">
        <v>0</v>
      </c>
      <c r="J32" s="254">
        <v>0</v>
      </c>
      <c r="K32" s="254">
        <v>0</v>
      </c>
      <c r="L32" s="254">
        <v>0</v>
      </c>
      <c r="M32" s="254"/>
    </row>
    <row r="33" spans="1:12" ht="15" x14ac:dyDescent="0.25">
      <c r="A33" s="535"/>
    </row>
    <row r="34" spans="1:12" ht="15.75" customHeight="1" x14ac:dyDescent="0.25">
      <c r="C34" s="82"/>
      <c r="D34" s="82"/>
      <c r="E34" s="82"/>
      <c r="F34" s="82"/>
      <c r="G34" s="82"/>
      <c r="H34" s="82"/>
      <c r="I34" s="82"/>
      <c r="J34" s="82"/>
      <c r="K34" s="82"/>
      <c r="L34" s="82"/>
    </row>
    <row r="35" spans="1:12" ht="15.75" customHeight="1" x14ac:dyDescent="0.25">
      <c r="C35" s="200"/>
      <c r="D35" s="200"/>
      <c r="E35" s="200"/>
      <c r="F35" s="200"/>
      <c r="G35" s="200"/>
      <c r="H35" s="200"/>
      <c r="I35" s="200"/>
      <c r="J35" s="200"/>
      <c r="K35" s="200"/>
      <c r="L35" s="200"/>
    </row>
    <row r="36" spans="1:12" ht="15.75" customHeight="1" x14ac:dyDescent="0.25">
      <c r="C36" s="85"/>
      <c r="D36" s="85"/>
      <c r="E36" s="85"/>
      <c r="F36" s="85"/>
      <c r="G36" s="85"/>
      <c r="H36" s="85"/>
    </row>
    <row r="37" spans="1:12" ht="15.75" customHeight="1" x14ac:dyDescent="0.25">
      <c r="C37" s="200"/>
      <c r="D37" s="200"/>
      <c r="E37" s="200"/>
      <c r="F37" s="200"/>
      <c r="G37" s="200"/>
      <c r="H37" s="200"/>
      <c r="I37" s="200"/>
      <c r="J37" s="200"/>
      <c r="K37" s="200"/>
      <c r="L37" s="200"/>
    </row>
    <row r="38" spans="1:12" x14ac:dyDescent="0.25">
      <c r="C38" s="254"/>
      <c r="D38" s="254"/>
      <c r="E38" s="254"/>
      <c r="F38" s="254"/>
      <c r="G38" s="254"/>
      <c r="H38" s="254"/>
      <c r="I38" s="254"/>
      <c r="J38" s="254"/>
      <c r="K38" s="254"/>
      <c r="L38" s="254"/>
    </row>
    <row r="39" spans="1:12" x14ac:dyDescent="0.25">
      <c r="C39" s="254"/>
      <c r="D39" s="254"/>
      <c r="E39" s="254"/>
      <c r="F39" s="254"/>
      <c r="G39" s="254"/>
      <c r="H39" s="254"/>
      <c r="I39" s="254"/>
      <c r="J39" s="254"/>
      <c r="K39" s="254"/>
      <c r="L39" s="254"/>
    </row>
    <row r="40" spans="1:12" x14ac:dyDescent="0.25">
      <c r="C40" s="254"/>
      <c r="D40" s="254"/>
      <c r="E40" s="254"/>
      <c r="F40" s="254"/>
      <c r="G40" s="254"/>
      <c r="H40" s="254"/>
      <c r="I40" s="254"/>
      <c r="J40" s="254"/>
      <c r="K40" s="254"/>
      <c r="L40" s="254"/>
    </row>
    <row r="41" spans="1:12" x14ac:dyDescent="0.25">
      <c r="C41" s="254"/>
      <c r="D41" s="254"/>
      <c r="E41" s="254"/>
      <c r="F41" s="254"/>
      <c r="G41" s="254"/>
      <c r="H41" s="254"/>
      <c r="I41" s="254"/>
      <c r="J41" s="254"/>
      <c r="K41" s="254"/>
      <c r="L41" s="254"/>
    </row>
    <row r="42" spans="1:12" x14ac:dyDescent="0.25">
      <c r="C42" s="254"/>
      <c r="D42" s="254"/>
      <c r="E42" s="254"/>
      <c r="F42" s="254"/>
      <c r="G42" s="254"/>
      <c r="H42" s="254"/>
      <c r="I42" s="254"/>
      <c r="J42" s="254"/>
      <c r="K42" s="254"/>
      <c r="L42" s="254"/>
    </row>
    <row r="43" spans="1:12" x14ac:dyDescent="0.25">
      <c r="C43" s="85"/>
      <c r="D43" s="85"/>
      <c r="E43" s="85"/>
      <c r="F43" s="85"/>
      <c r="G43" s="85"/>
      <c r="H43" s="85"/>
      <c r="I43" s="85"/>
      <c r="J43" s="85"/>
      <c r="K43" s="85"/>
      <c r="L43" s="85"/>
    </row>
    <row r="44" spans="1:12" x14ac:dyDescent="0.25">
      <c r="C44" s="200"/>
      <c r="D44" s="200"/>
      <c r="E44" s="200"/>
      <c r="F44" s="200"/>
      <c r="G44" s="200"/>
      <c r="H44" s="200"/>
      <c r="I44" s="200"/>
      <c r="J44" s="200"/>
      <c r="K44" s="200"/>
      <c r="L44" s="200"/>
    </row>
    <row r="45" spans="1:12" x14ac:dyDescent="0.25">
      <c r="C45" s="254"/>
      <c r="D45" s="254"/>
      <c r="E45" s="254"/>
      <c r="F45" s="254"/>
      <c r="G45" s="254"/>
      <c r="H45" s="254"/>
      <c r="I45" s="254"/>
      <c r="J45" s="254"/>
      <c r="K45" s="254"/>
      <c r="L45" s="254"/>
    </row>
    <row r="46" spans="1:12" x14ac:dyDescent="0.25">
      <c r="C46" s="254"/>
      <c r="D46" s="254"/>
      <c r="E46" s="254"/>
      <c r="F46" s="254"/>
      <c r="G46" s="254"/>
      <c r="H46" s="254"/>
      <c r="I46" s="254"/>
      <c r="J46" s="254"/>
      <c r="K46" s="254"/>
      <c r="L46" s="254"/>
    </row>
    <row r="47" spans="1:12" x14ac:dyDescent="0.25">
      <c r="C47" s="254"/>
      <c r="D47" s="254"/>
      <c r="E47" s="254"/>
      <c r="F47" s="254"/>
      <c r="G47" s="254"/>
      <c r="H47" s="254"/>
      <c r="I47" s="254"/>
      <c r="J47" s="254"/>
      <c r="K47" s="254"/>
      <c r="L47" s="254"/>
    </row>
    <row r="48" spans="1:12" x14ac:dyDescent="0.25">
      <c r="C48" s="254"/>
      <c r="D48" s="254"/>
      <c r="E48" s="254"/>
      <c r="F48" s="254"/>
      <c r="G48" s="254"/>
      <c r="H48" s="254"/>
      <c r="I48" s="254"/>
      <c r="J48" s="254"/>
      <c r="K48" s="254"/>
      <c r="L48" s="254"/>
    </row>
    <row r="49" spans="3:12" x14ac:dyDescent="0.25">
      <c r="C49" s="254"/>
      <c r="D49" s="254"/>
      <c r="E49" s="254"/>
      <c r="F49" s="254"/>
      <c r="G49" s="254"/>
      <c r="H49" s="254"/>
      <c r="I49" s="254"/>
      <c r="J49" s="254"/>
      <c r="K49" s="254"/>
      <c r="L49" s="254"/>
    </row>
    <row r="50" spans="3:12" x14ac:dyDescent="0.25">
      <c r="C50" s="85"/>
      <c r="D50" s="85"/>
      <c r="E50" s="85"/>
      <c r="F50" s="85"/>
      <c r="G50" s="85"/>
      <c r="H50" s="85"/>
      <c r="I50" s="85"/>
      <c r="J50" s="85"/>
      <c r="K50" s="85"/>
      <c r="L50" s="85"/>
    </row>
    <row r="51" spans="3:12" x14ac:dyDescent="0.25">
      <c r="C51" s="200"/>
      <c r="D51" s="200"/>
      <c r="E51" s="200"/>
      <c r="F51" s="200"/>
      <c r="G51" s="200"/>
      <c r="H51" s="200"/>
      <c r="I51" s="200"/>
      <c r="J51" s="200"/>
      <c r="K51" s="200"/>
      <c r="L51" s="200"/>
    </row>
    <row r="52" spans="3:12" x14ac:dyDescent="0.25">
      <c r="C52" s="254"/>
      <c r="D52" s="254"/>
      <c r="E52" s="254"/>
      <c r="F52" s="254"/>
      <c r="G52" s="254"/>
      <c r="H52" s="254"/>
      <c r="I52" s="254"/>
      <c r="J52" s="254"/>
      <c r="K52" s="254"/>
      <c r="L52" s="254"/>
    </row>
    <row r="53" spans="3:12" x14ac:dyDescent="0.25">
      <c r="C53" s="254"/>
      <c r="D53" s="254"/>
      <c r="E53" s="254"/>
      <c r="F53" s="254"/>
      <c r="G53" s="254"/>
      <c r="H53" s="254"/>
      <c r="I53" s="254"/>
      <c r="J53" s="254"/>
      <c r="K53" s="254"/>
      <c r="L53" s="254"/>
    </row>
    <row r="54" spans="3:12" x14ac:dyDescent="0.25">
      <c r="C54" s="254"/>
      <c r="D54" s="254"/>
      <c r="E54" s="254"/>
      <c r="F54" s="254"/>
      <c r="G54" s="254"/>
      <c r="H54" s="254"/>
      <c r="I54" s="254"/>
      <c r="J54" s="254"/>
      <c r="K54" s="254"/>
      <c r="L54" s="254"/>
    </row>
    <row r="55" spans="3:12" x14ac:dyDescent="0.25">
      <c r="C55" s="254"/>
      <c r="D55" s="254"/>
      <c r="E55" s="254"/>
      <c r="F55" s="254"/>
      <c r="G55" s="254"/>
      <c r="H55" s="254"/>
      <c r="I55" s="254"/>
      <c r="J55" s="254"/>
      <c r="K55" s="254"/>
      <c r="L55" s="254"/>
    </row>
    <row r="56" spans="3:12" x14ac:dyDescent="0.25">
      <c r="C56" s="254"/>
      <c r="D56" s="254"/>
      <c r="E56" s="254"/>
      <c r="F56" s="254"/>
      <c r="G56" s="254"/>
      <c r="H56" s="254"/>
      <c r="I56" s="254"/>
      <c r="J56" s="254"/>
      <c r="K56" s="254"/>
      <c r="L56" s="254"/>
    </row>
    <row r="57" spans="3:12" x14ac:dyDescent="0.25">
      <c r="C57" s="254"/>
      <c r="D57" s="254"/>
      <c r="E57" s="254"/>
      <c r="F57" s="254"/>
      <c r="G57" s="254"/>
      <c r="H57" s="254"/>
      <c r="I57" s="254"/>
      <c r="J57" s="254"/>
      <c r="K57" s="254"/>
      <c r="L57" s="254"/>
    </row>
    <row r="58" spans="3:12" x14ac:dyDescent="0.25">
      <c r="C58" s="254"/>
      <c r="D58" s="254"/>
      <c r="E58" s="254"/>
      <c r="F58" s="254"/>
      <c r="G58" s="254"/>
      <c r="H58" s="254"/>
      <c r="I58" s="254"/>
      <c r="J58" s="254"/>
      <c r="K58" s="254"/>
      <c r="L58" s="254"/>
    </row>
    <row r="59" spans="3:12" x14ac:dyDescent="0.25">
      <c r="C59" s="254"/>
      <c r="D59" s="254"/>
      <c r="E59" s="254"/>
      <c r="F59" s="254"/>
      <c r="G59" s="254"/>
      <c r="H59" s="254"/>
      <c r="I59" s="254"/>
      <c r="J59" s="254"/>
      <c r="K59" s="254"/>
      <c r="L59" s="254"/>
    </row>
    <row r="60" spans="3:12" x14ac:dyDescent="0.25">
      <c r="C60" s="254"/>
      <c r="D60" s="254"/>
      <c r="E60" s="254"/>
      <c r="F60" s="254"/>
      <c r="G60" s="254"/>
      <c r="H60" s="254"/>
      <c r="I60" s="254"/>
      <c r="J60" s="254"/>
      <c r="K60" s="254"/>
      <c r="L60" s="254"/>
    </row>
  </sheetData>
  <mergeCells count="2">
    <mergeCell ref="B1:L1"/>
    <mergeCell ref="A1:A33"/>
  </mergeCells>
  <phoneticPr fontId="0" type="noConversion"/>
  <printOptions verticalCentered="1"/>
  <pageMargins left="0" right="0" top="0.78" bottom="0.5" header="0.5" footer="0.25"/>
  <pageSetup scale="94" orientation="landscape" r:id="rId1"/>
  <headerFooter alignWithMargins="0">
    <oddHeader>&amp;R&amp;"Times New Roman,Bold Italic"&amp;9Pennsylvania Department of Revenue</oddHeader>
  </headerFooter>
  <rowBreaks count="1" manualBreakCount="1">
    <brk id="101" max="65535" man="1"/>
  </rowBreaks>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zoomScale="75" zoomScaleNormal="75" zoomScaleSheetLayoutView="100" workbookViewId="0">
      <selection activeCell="L16" sqref="L16"/>
    </sheetView>
  </sheetViews>
  <sheetFormatPr defaultColWidth="9.33203125" defaultRowHeight="15.75" x14ac:dyDescent="0.25"/>
  <cols>
    <col min="1" max="1" width="4.5" style="109" customWidth="1"/>
    <col min="2" max="2" width="27.33203125" style="78" customWidth="1"/>
    <col min="3" max="12" width="13" style="78" customWidth="1"/>
    <col min="13" max="14" width="12.83203125" style="78" customWidth="1"/>
    <col min="15" max="15" width="13.1640625" style="78" customWidth="1"/>
    <col min="16" max="16" width="11.1640625" style="78" customWidth="1"/>
    <col min="17" max="17" width="9.33203125" style="78" bestFit="1"/>
    <col min="18" max="18" width="16" style="78" bestFit="1" customWidth="1"/>
    <col min="19" max="20" width="16.33203125" style="78" bestFit="1" customWidth="1"/>
    <col min="21" max="21" width="12.6640625" style="78" customWidth="1"/>
    <col min="22" max="22" width="8.1640625" style="78" bestFit="1" customWidth="1"/>
    <col min="23" max="23" width="17.33203125" style="78" bestFit="1" customWidth="1"/>
    <col min="24" max="24" width="16.33203125" style="78" bestFit="1" customWidth="1"/>
    <col min="25" max="26" width="8.1640625" style="78" bestFit="1" customWidth="1"/>
    <col min="27" max="27" width="8.83203125" style="78" bestFit="1" customWidth="1"/>
    <col min="28" max="16384" width="9.33203125" style="78"/>
  </cols>
  <sheetData>
    <row r="1" spans="1:13" ht="19.5" customHeight="1" x14ac:dyDescent="0.3">
      <c r="A1" s="535" t="s">
        <v>401</v>
      </c>
      <c r="B1" s="533" t="s">
        <v>302</v>
      </c>
      <c r="C1" s="533"/>
      <c r="D1" s="533"/>
      <c r="E1" s="533"/>
      <c r="F1" s="533"/>
      <c r="G1" s="533"/>
      <c r="H1" s="533"/>
      <c r="I1" s="533"/>
      <c r="J1" s="533"/>
      <c r="K1" s="533"/>
      <c r="L1" s="533"/>
    </row>
    <row r="2" spans="1:13" ht="15" x14ac:dyDescent="0.25">
      <c r="A2" s="535"/>
      <c r="B2" s="80"/>
      <c r="C2" s="80"/>
      <c r="D2" s="80"/>
      <c r="E2" s="80"/>
      <c r="F2" s="80"/>
      <c r="G2" s="188"/>
      <c r="H2" s="80"/>
      <c r="I2" s="80"/>
      <c r="J2" s="80"/>
      <c r="K2" s="80"/>
      <c r="L2" s="80"/>
      <c r="M2" s="80"/>
    </row>
    <row r="3" spans="1:13" ht="15" x14ac:dyDescent="0.25">
      <c r="A3" s="535"/>
      <c r="B3" s="81"/>
      <c r="C3" s="81"/>
      <c r="D3" s="81"/>
      <c r="E3" s="81"/>
      <c r="F3" s="81"/>
      <c r="G3" s="81"/>
      <c r="H3" s="81"/>
      <c r="I3" s="81"/>
      <c r="J3" s="81"/>
      <c r="K3" s="81"/>
      <c r="L3" s="81"/>
      <c r="M3" s="80"/>
    </row>
    <row r="4" spans="1:13" ht="15" x14ac:dyDescent="0.25">
      <c r="A4" s="535"/>
      <c r="B4" s="81"/>
      <c r="C4" s="375">
        <v>2007</v>
      </c>
      <c r="D4" s="375">
        <f>'Page 24'!D4</f>
        <v>2008</v>
      </c>
      <c r="E4" s="375">
        <f>'Page 24'!E4</f>
        <v>2009</v>
      </c>
      <c r="F4" s="375">
        <f>'Page 24'!F4</f>
        <v>2010</v>
      </c>
      <c r="G4" s="375">
        <f>'Page 24'!G4</f>
        <v>2011</v>
      </c>
      <c r="H4" s="375">
        <f>'Page 24'!H4</f>
        <v>2012</v>
      </c>
      <c r="I4" s="375">
        <f>'Page 24'!I4</f>
        <v>2013</v>
      </c>
      <c r="J4" s="375">
        <f>'Page 24'!J4</f>
        <v>2014</v>
      </c>
      <c r="K4" s="375">
        <f>'Page 24'!K4</f>
        <v>2015</v>
      </c>
      <c r="L4" s="375">
        <f>'Page 24'!L4</f>
        <v>2016</v>
      </c>
      <c r="M4" s="82"/>
    </row>
    <row r="5" spans="1:13" ht="15" x14ac:dyDescent="0.25">
      <c r="A5" s="535"/>
      <c r="B5" s="192" t="s">
        <v>164</v>
      </c>
      <c r="C5" s="200">
        <v>1.0981983850159084E-2</v>
      </c>
      <c r="D5" s="200">
        <v>0.16463830882916791</v>
      </c>
      <c r="E5" s="200">
        <v>-4.1673490323733568E-2</v>
      </c>
      <c r="F5" s="200">
        <v>3.2980206636274288E-2</v>
      </c>
      <c r="G5" s="200">
        <v>-4.5356912068790341E-2</v>
      </c>
      <c r="H5" s="200">
        <v>-4.246267851349967E-2</v>
      </c>
      <c r="I5" s="200">
        <v>8.3836775100809167E-4</v>
      </c>
      <c r="J5" s="200">
        <v>1.2633917468429304E-2</v>
      </c>
      <c r="K5" s="200">
        <v>6.7331107772037213E-2</v>
      </c>
      <c r="L5" s="200">
        <v>1.7629583784700545E-2</v>
      </c>
      <c r="M5" s="200"/>
    </row>
    <row r="6" spans="1:13" ht="15" x14ac:dyDescent="0.25">
      <c r="A6" s="535"/>
      <c r="B6" s="195"/>
      <c r="C6" s="197"/>
      <c r="D6" s="197"/>
      <c r="E6" s="197"/>
      <c r="F6" s="197"/>
      <c r="G6" s="197"/>
      <c r="H6" s="197"/>
      <c r="I6" s="197"/>
      <c r="J6" s="197"/>
      <c r="K6" s="197"/>
      <c r="L6" s="197"/>
      <c r="M6" s="197"/>
    </row>
    <row r="7" spans="1:13" s="194" customFormat="1" ht="14.25" x14ac:dyDescent="0.2">
      <c r="A7" s="535"/>
      <c r="B7" s="192" t="s">
        <v>165</v>
      </c>
      <c r="C7" s="200">
        <v>2.3869946464305052E-2</v>
      </c>
      <c r="D7" s="200">
        <v>-1.5053660221080152E-2</v>
      </c>
      <c r="E7" s="200">
        <v>-5.9225686372100475E-2</v>
      </c>
      <c r="F7" s="200">
        <v>1.778678838494821E-2</v>
      </c>
      <c r="G7" s="200">
        <v>2.9319131301615949E-2</v>
      </c>
      <c r="H7" s="200">
        <v>4.3901499035583838E-3</v>
      </c>
      <c r="I7" s="200">
        <v>-6.8955093403922437E-4</v>
      </c>
      <c r="J7" s="200">
        <v>5.8285579618375952E-2</v>
      </c>
      <c r="K7" s="200">
        <v>0.20703890335549749</v>
      </c>
      <c r="L7" s="200">
        <v>6.1933654054332224E-2</v>
      </c>
      <c r="M7" s="200"/>
    </row>
    <row r="8" spans="1:13" ht="15" x14ac:dyDescent="0.25">
      <c r="A8" s="535"/>
      <c r="B8" s="186" t="s">
        <v>166</v>
      </c>
      <c r="C8" s="5">
        <v>1.2750626613782685E-2</v>
      </c>
      <c r="D8" s="5">
        <v>4.1574730712254241E-3</v>
      </c>
      <c r="E8" s="5">
        <v>-0.12035930694456917</v>
      </c>
      <c r="F8" s="5">
        <v>5.4591384621230879E-2</v>
      </c>
      <c r="G8" s="5">
        <v>3.4885779279443835E-2</v>
      </c>
      <c r="H8" s="5">
        <v>-1.1679799574889693E-2</v>
      </c>
      <c r="I8" s="5">
        <v>2.6610354864107105E-2</v>
      </c>
      <c r="J8" s="5">
        <v>-0.44316143081218123</v>
      </c>
      <c r="K8" s="5">
        <v>-0.98587094683143062</v>
      </c>
      <c r="L8" s="5">
        <v>-1.1871605335825999</v>
      </c>
      <c r="M8" s="5"/>
    </row>
    <row r="9" spans="1:13" ht="15" x14ac:dyDescent="0.25">
      <c r="A9" s="535"/>
      <c r="B9" s="186" t="s">
        <v>167</v>
      </c>
      <c r="C9" s="5">
        <v>2.1287180605839323E-3</v>
      </c>
      <c r="D9" s="5">
        <v>-3.4828113863455593E-2</v>
      </c>
      <c r="E9" s="5">
        <v>-4.7708763531484094E-2</v>
      </c>
      <c r="F9" s="5">
        <v>-2.8697951301986768E-2</v>
      </c>
      <c r="G9" s="5">
        <v>4.5657431313956366E-2</v>
      </c>
      <c r="H9" s="5">
        <v>2.4286989093334526E-2</v>
      </c>
      <c r="I9" s="5">
        <v>-2.3609299815622611E-2</v>
      </c>
      <c r="J9" s="5">
        <v>-0.37453694783661434</v>
      </c>
      <c r="K9" s="5">
        <v>-0.99996418875955873</v>
      </c>
      <c r="L9" s="5" t="s">
        <v>425</v>
      </c>
      <c r="M9" s="5"/>
    </row>
    <row r="10" spans="1:13" ht="15" x14ac:dyDescent="0.25">
      <c r="A10" s="535"/>
      <c r="B10" s="186" t="s">
        <v>168</v>
      </c>
      <c r="C10" s="5">
        <v>0.12294201659026759</v>
      </c>
      <c r="D10" s="5">
        <v>-3.7525399673981739E-2</v>
      </c>
      <c r="E10" s="5">
        <v>2.2630856844496824E-2</v>
      </c>
      <c r="F10" s="5">
        <v>3.5634389997856265E-2</v>
      </c>
      <c r="G10" s="5">
        <v>4.7992659154103903E-2</v>
      </c>
      <c r="H10" s="5">
        <v>0.12948688866539262</v>
      </c>
      <c r="I10" s="5">
        <v>-6.9397392464839343E-3</v>
      </c>
      <c r="J10" s="5">
        <v>-0.26012383691359825</v>
      </c>
      <c r="K10" s="5">
        <v>1.0081200890334456</v>
      </c>
      <c r="L10" s="5">
        <v>0.32569064148261212</v>
      </c>
      <c r="M10" s="5"/>
    </row>
    <row r="11" spans="1:13" ht="15" x14ac:dyDescent="0.25">
      <c r="A11" s="535"/>
      <c r="B11" s="186" t="s">
        <v>169</v>
      </c>
      <c r="C11" s="5">
        <v>-0.70487629834931564</v>
      </c>
      <c r="D11" s="5">
        <v>4.7796727297662445</v>
      </c>
      <c r="E11" s="5">
        <v>-0.47912594393093116</v>
      </c>
      <c r="F11" s="5">
        <v>-2.5892974834641779E-3</v>
      </c>
      <c r="G11" s="5">
        <v>-3.4942266692703845E-2</v>
      </c>
      <c r="H11" s="5">
        <v>-0.47072915458646608</v>
      </c>
      <c r="I11" s="5">
        <v>3.6382252559726962</v>
      </c>
      <c r="J11" s="5">
        <v>0.40648339955849905</v>
      </c>
      <c r="K11" s="5">
        <v>0.8984086331534753</v>
      </c>
      <c r="L11" s="5">
        <v>1.6021474585748474</v>
      </c>
      <c r="M11" s="5"/>
    </row>
    <row r="12" spans="1:13" ht="15" x14ac:dyDescent="0.25">
      <c r="A12" s="535"/>
      <c r="B12" s="186" t="s">
        <v>170</v>
      </c>
      <c r="C12" s="5">
        <v>3.9393407792476451E-2</v>
      </c>
      <c r="D12" s="5">
        <v>-3.2577604362827736E-2</v>
      </c>
      <c r="E12" s="5">
        <v>1.1459517192666059E-2</v>
      </c>
      <c r="F12" s="5">
        <v>-1.0695783782239902E-2</v>
      </c>
      <c r="G12" s="5">
        <v>1.5565532349609159E-2</v>
      </c>
      <c r="H12" s="5">
        <v>6.5293509320198629E-3</v>
      </c>
      <c r="I12" s="5">
        <v>-2.8030485008625771E-2</v>
      </c>
      <c r="J12" s="5">
        <v>0.19994054177319856</v>
      </c>
      <c r="K12" s="5">
        <v>0.39948527056071798</v>
      </c>
      <c r="L12" s="5">
        <v>0.1196414348150423</v>
      </c>
      <c r="M12" s="5"/>
    </row>
    <row r="13" spans="1:13" ht="15" x14ac:dyDescent="0.25">
      <c r="A13" s="535"/>
      <c r="B13" s="186" t="s">
        <v>505</v>
      </c>
      <c r="C13" s="5" t="s">
        <v>290</v>
      </c>
      <c r="D13" s="5" t="s">
        <v>290</v>
      </c>
      <c r="E13" s="5" t="s">
        <v>290</v>
      </c>
      <c r="F13" s="5" t="s">
        <v>290</v>
      </c>
      <c r="G13" s="5" t="s">
        <v>290</v>
      </c>
      <c r="H13" s="5" t="s">
        <v>290</v>
      </c>
      <c r="I13" s="5" t="s">
        <v>290</v>
      </c>
      <c r="J13" s="5" t="s">
        <v>425</v>
      </c>
      <c r="K13" s="5">
        <v>1.5128447966485326</v>
      </c>
      <c r="L13" s="5">
        <v>-4.417269515222251E-2</v>
      </c>
      <c r="M13" s="5"/>
    </row>
    <row r="14" spans="1:13" ht="15" x14ac:dyDescent="0.25">
      <c r="A14" s="535"/>
      <c r="B14" s="186" t="s">
        <v>506</v>
      </c>
      <c r="C14" s="5" t="s">
        <v>290</v>
      </c>
      <c r="D14" s="5" t="s">
        <v>290</v>
      </c>
      <c r="E14" s="5" t="s">
        <v>290</v>
      </c>
      <c r="F14" s="5" t="s">
        <v>290</v>
      </c>
      <c r="G14" s="5" t="s">
        <v>290</v>
      </c>
      <c r="H14" s="5" t="s">
        <v>290</v>
      </c>
      <c r="I14" s="5" t="s">
        <v>290</v>
      </c>
      <c r="J14" s="5" t="s">
        <v>425</v>
      </c>
      <c r="K14" s="5">
        <v>1.3668434308686959</v>
      </c>
      <c r="L14" s="5">
        <v>-1.6606325312167523E-2</v>
      </c>
      <c r="M14" s="5"/>
    </row>
    <row r="15" spans="1:13" ht="14.25" customHeight="1" x14ac:dyDescent="0.25">
      <c r="A15" s="535"/>
      <c r="B15" s="185"/>
    </row>
    <row r="16" spans="1:13" ht="15" x14ac:dyDescent="0.25">
      <c r="A16" s="535"/>
      <c r="B16" s="192" t="s">
        <v>171</v>
      </c>
      <c r="C16" s="200">
        <v>-8.856745113484046E-3</v>
      </c>
      <c r="D16" s="200">
        <v>2.3274732259294354E-3</v>
      </c>
      <c r="E16" s="200">
        <v>1.3511943306032149E-2</v>
      </c>
      <c r="F16" s="200">
        <v>-2.9621913786212387E-2</v>
      </c>
      <c r="G16" s="200">
        <v>3.9510045345677397E-2</v>
      </c>
      <c r="H16" s="200">
        <v>1.1603990283465032E-3</v>
      </c>
      <c r="I16" s="200">
        <v>-7.7303475519445748E-5</v>
      </c>
      <c r="J16" s="200">
        <v>1.5340332677137418E-3</v>
      </c>
      <c r="K16" s="200">
        <v>6.3677978566921326E-2</v>
      </c>
      <c r="L16" s="200">
        <v>1.2485552363624974E-2</v>
      </c>
      <c r="M16" s="200"/>
    </row>
    <row r="17" spans="1:13" s="194" customFormat="1" ht="15" x14ac:dyDescent="0.25">
      <c r="A17" s="535"/>
      <c r="B17" s="186" t="s">
        <v>172</v>
      </c>
      <c r="C17" s="5">
        <v>1.9134909458967966E-2</v>
      </c>
      <c r="D17" s="5">
        <v>2.2711740249258865E-2</v>
      </c>
      <c r="E17" s="5">
        <v>-5.7620870771058597E-2</v>
      </c>
      <c r="F17" s="5">
        <v>-3.6386290190115626E-2</v>
      </c>
      <c r="G17" s="5">
        <v>0.26783376990432117</v>
      </c>
      <c r="H17" s="5">
        <v>0.22929738675912767</v>
      </c>
      <c r="I17" s="5">
        <v>-2.6263610115838176E-2</v>
      </c>
      <c r="J17" s="5">
        <v>-4.0320054658473846E-2</v>
      </c>
      <c r="K17" s="5">
        <v>0.35998099527458849</v>
      </c>
      <c r="L17" s="5">
        <v>-8.5748734993923159E-2</v>
      </c>
      <c r="M17" s="5"/>
    </row>
    <row r="18" spans="1:13" ht="15" x14ac:dyDescent="0.25">
      <c r="A18" s="535"/>
      <c r="B18" s="186" t="s">
        <v>173</v>
      </c>
      <c r="C18" s="5">
        <v>-8.5637984997853855E-2</v>
      </c>
      <c r="D18" s="5">
        <v>-0.11152606631923057</v>
      </c>
      <c r="E18" s="5">
        <v>0.66140037796723994</v>
      </c>
      <c r="F18" s="5">
        <v>-0.24325272312818558</v>
      </c>
      <c r="G18" s="5">
        <v>6.119146216890297E-2</v>
      </c>
      <c r="H18" s="5">
        <v>7.2495343721589278E-2</v>
      </c>
      <c r="I18" s="5">
        <v>-5.0087355317754968E-2</v>
      </c>
      <c r="J18" s="5">
        <v>9.9793784212522954E-2</v>
      </c>
      <c r="K18" s="5">
        <v>4.8252513710786956E-3</v>
      </c>
      <c r="L18" s="5">
        <v>0.27476030257123563</v>
      </c>
      <c r="M18" s="5"/>
    </row>
    <row r="19" spans="1:13" ht="15" x14ac:dyDescent="0.25">
      <c r="A19" s="535"/>
      <c r="B19" s="186" t="s">
        <v>174</v>
      </c>
      <c r="C19" s="5">
        <v>-1.2003287471252847E-2</v>
      </c>
      <c r="D19" s="5">
        <v>5.9725465302381799E-2</v>
      </c>
      <c r="E19" s="5">
        <v>1.1855620580456981E-4</v>
      </c>
      <c r="F19" s="5">
        <v>-1.3602603595656449E-2</v>
      </c>
      <c r="G19" s="5">
        <v>1.5711638533420655E-2</v>
      </c>
      <c r="H19" s="5">
        <v>6.3898215913765315E-3</v>
      </c>
      <c r="I19" s="5">
        <v>-6.6429610473573621E-3</v>
      </c>
      <c r="J19" s="5">
        <v>-0.11385580891325942</v>
      </c>
      <c r="K19" s="5">
        <v>0.39944620500441652</v>
      </c>
      <c r="L19" s="5">
        <v>-6.3414901547499541E-2</v>
      </c>
      <c r="M19" s="5"/>
    </row>
    <row r="20" spans="1:13" ht="15" x14ac:dyDescent="0.25">
      <c r="A20" s="535"/>
      <c r="B20" s="186" t="s">
        <v>175</v>
      </c>
      <c r="C20" s="5">
        <v>-4.7571943232868489E-3</v>
      </c>
      <c r="D20" s="5">
        <v>1.414802876293531E-2</v>
      </c>
      <c r="E20" s="5">
        <v>-4.2865440494055621E-2</v>
      </c>
      <c r="F20" s="5">
        <v>5.4227970269208597E-3</v>
      </c>
      <c r="G20" s="5">
        <v>3.6182863698303813E-2</v>
      </c>
      <c r="H20" s="5">
        <v>-1.3231808349428612E-2</v>
      </c>
      <c r="I20" s="5">
        <v>6.9351132188703001E-3</v>
      </c>
      <c r="J20" s="5">
        <v>-2.7746594701770445E-3</v>
      </c>
      <c r="K20" s="5">
        <v>6.0938234679792654E-2</v>
      </c>
      <c r="L20" s="5">
        <v>-1.0202689168641586E-2</v>
      </c>
      <c r="M20" s="5"/>
    </row>
    <row r="21" spans="1:13" ht="15" x14ac:dyDescent="0.25">
      <c r="A21" s="535"/>
      <c r="B21" s="186" t="s">
        <v>176</v>
      </c>
      <c r="C21" s="5">
        <v>7.7977311173385688E-2</v>
      </c>
      <c r="D21" s="5">
        <v>-9.9343128732045968E-2</v>
      </c>
      <c r="E21" s="5">
        <v>1.1821752429782836E-2</v>
      </c>
      <c r="F21" s="5">
        <v>-7.3624916145858602E-2</v>
      </c>
      <c r="G21" s="5">
        <v>-3.6767705251802868E-2</v>
      </c>
      <c r="H21" s="5">
        <v>-6.0440273666849002E-2</v>
      </c>
      <c r="I21" s="5">
        <v>3.4780690466561272E-2</v>
      </c>
      <c r="J21" s="5">
        <v>9.677239900515186E-2</v>
      </c>
      <c r="K21" s="5">
        <v>-0.54331300649104275</v>
      </c>
      <c r="L21" s="5">
        <v>6.0202786202165598E-2</v>
      </c>
      <c r="M21" s="5"/>
    </row>
    <row r="22" spans="1:13" ht="15" x14ac:dyDescent="0.25">
      <c r="A22" s="535"/>
      <c r="B22" s="185"/>
    </row>
    <row r="23" spans="1:13" ht="15" x14ac:dyDescent="0.25">
      <c r="A23" s="535"/>
      <c r="B23" s="192" t="s">
        <v>177</v>
      </c>
      <c r="C23" s="200">
        <v>2.093862242233609E-2</v>
      </c>
      <c r="D23" s="200">
        <v>2.3825759986545521</v>
      </c>
      <c r="E23" s="200">
        <v>-8.8907270892440049E-2</v>
      </c>
      <c r="F23" s="200">
        <v>0.17621988065875377</v>
      </c>
      <c r="G23" s="200">
        <v>-0.31425477115276695</v>
      </c>
      <c r="H23" s="200">
        <v>-0.27596150473577341</v>
      </c>
      <c r="I23" s="200">
        <v>9.8674927094112436E-3</v>
      </c>
      <c r="J23" s="200">
        <v>-0.1401754229309238</v>
      </c>
      <c r="K23" s="200">
        <v>-0.61975946263431581</v>
      </c>
      <c r="L23" s="200">
        <v>-0.63699663485021174</v>
      </c>
      <c r="M23" s="200"/>
    </row>
    <row r="24" spans="1:13" s="194" customFormat="1" ht="15" x14ac:dyDescent="0.25">
      <c r="A24" s="535"/>
      <c r="B24" s="186" t="s">
        <v>178</v>
      </c>
      <c r="C24" s="5" t="s">
        <v>425</v>
      </c>
      <c r="D24" s="5" t="s">
        <v>425</v>
      </c>
      <c r="E24" s="5" t="s">
        <v>425</v>
      </c>
      <c r="F24" s="5" t="s">
        <v>425</v>
      </c>
      <c r="G24" s="5" t="s">
        <v>425</v>
      </c>
      <c r="H24" s="5">
        <v>-1</v>
      </c>
      <c r="I24" s="5" t="s">
        <v>425</v>
      </c>
      <c r="J24" s="5" t="s">
        <v>425</v>
      </c>
      <c r="K24" s="5" t="s">
        <v>425</v>
      </c>
      <c r="L24" s="5" t="s">
        <v>425</v>
      </c>
      <c r="M24" s="5"/>
    </row>
    <row r="25" spans="1:13" ht="15" x14ac:dyDescent="0.25">
      <c r="A25" s="535"/>
      <c r="B25" s="186" t="s">
        <v>179</v>
      </c>
      <c r="C25" s="5">
        <v>-3.8446615062384054E-3</v>
      </c>
      <c r="D25" s="5">
        <v>0.11598347729275228</v>
      </c>
      <c r="E25" s="5">
        <v>-9.6668909449748777E-2</v>
      </c>
      <c r="F25" s="5">
        <v>-1.4922286421769706E-2</v>
      </c>
      <c r="G25" s="5">
        <v>-1.5969299645593477E-3</v>
      </c>
      <c r="H25" s="5">
        <v>7.3549464528200039E-3</v>
      </c>
      <c r="I25" s="5">
        <v>-2.2779961697409534E-2</v>
      </c>
      <c r="J25" s="5">
        <v>-0.99147790338662534</v>
      </c>
      <c r="K25" s="5">
        <v>-1</v>
      </c>
      <c r="L25" s="5" t="s">
        <v>425</v>
      </c>
      <c r="M25" s="5"/>
    </row>
    <row r="26" spans="1:13" ht="15" x14ac:dyDescent="0.25">
      <c r="A26" s="535"/>
      <c r="B26" s="186" t="s">
        <v>180</v>
      </c>
      <c r="C26" s="5">
        <v>0.14639156319282801</v>
      </c>
      <c r="D26" s="5">
        <v>-0.5354389772194742</v>
      </c>
      <c r="E26" s="5">
        <v>-1.9367234551673738</v>
      </c>
      <c r="F26" s="5">
        <v>1.8495480543680447</v>
      </c>
      <c r="G26" s="5">
        <v>2.8624667018925085</v>
      </c>
      <c r="H26" s="5">
        <v>-0.73531095272809499</v>
      </c>
      <c r="I26" s="5">
        <v>0.12295218394084219</v>
      </c>
      <c r="J26" s="5">
        <v>-0.24365092275768624</v>
      </c>
      <c r="K26" s="5">
        <v>1.1679279572390924</v>
      </c>
      <c r="L26" s="5">
        <v>-0.75541110329730932</v>
      </c>
      <c r="M26" s="5"/>
    </row>
    <row r="27" spans="1:13" ht="15" x14ac:dyDescent="0.25">
      <c r="A27" s="535"/>
      <c r="B27" s="186" t="s">
        <v>181</v>
      </c>
      <c r="C27" s="5">
        <v>-0.25157167944026904</v>
      </c>
      <c r="D27" s="5">
        <v>4.623664912293584E-2</v>
      </c>
      <c r="E27" s="5">
        <v>4.5249868780283191E-2</v>
      </c>
      <c r="F27" s="5">
        <v>0.16262674186311105</v>
      </c>
      <c r="G27" s="5">
        <v>-0.28149648546651773</v>
      </c>
      <c r="H27" s="5">
        <v>0.11916716209610916</v>
      </c>
      <c r="I27" s="5">
        <v>-1.6380831711842164E-2</v>
      </c>
      <c r="J27" s="5">
        <v>-0.26391886322859637</v>
      </c>
      <c r="K27" s="5">
        <v>0.17054818492729087</v>
      </c>
      <c r="L27" s="5">
        <v>-0.2814326637834374</v>
      </c>
      <c r="M27" s="5"/>
    </row>
    <row r="28" spans="1:13" ht="15" x14ac:dyDescent="0.25">
      <c r="A28" s="535"/>
      <c r="B28" s="186" t="s">
        <v>182</v>
      </c>
      <c r="C28" s="5">
        <v>0.36365577019777062</v>
      </c>
      <c r="D28" s="5">
        <v>-8.5205846155257087E-2</v>
      </c>
      <c r="E28" s="5">
        <v>0.60465907438646749</v>
      </c>
      <c r="F28" s="5">
        <v>-0.18710375987811478</v>
      </c>
      <c r="G28" s="5">
        <v>0.54369770564575781</v>
      </c>
      <c r="H28" s="5">
        <v>0.18719648120414728</v>
      </c>
      <c r="I28" s="5">
        <v>1.5709969788519639E-2</v>
      </c>
      <c r="J28" s="5">
        <v>-0.31059249851279003</v>
      </c>
      <c r="K28" s="5">
        <v>-7.6945008974548076E-2</v>
      </c>
      <c r="L28" s="5">
        <v>-0.5021392923344915</v>
      </c>
      <c r="M28" s="5"/>
    </row>
    <row r="29" spans="1:13" ht="15" x14ac:dyDescent="0.25">
      <c r="A29" s="535"/>
      <c r="B29" s="186" t="s">
        <v>183</v>
      </c>
      <c r="C29" s="5">
        <v>-0.97090690346795239</v>
      </c>
      <c r="D29" s="5">
        <v>-0.9995494003935409</v>
      </c>
      <c r="E29" s="5" t="s">
        <v>425</v>
      </c>
      <c r="F29" s="5">
        <v>-0.83622371345909086</v>
      </c>
      <c r="G29" s="5">
        <v>-1</v>
      </c>
      <c r="H29" s="5" t="s">
        <v>425</v>
      </c>
      <c r="I29" s="5" t="s">
        <v>425</v>
      </c>
      <c r="J29" s="5" t="s">
        <v>425</v>
      </c>
      <c r="K29" s="5" t="s">
        <v>425</v>
      </c>
      <c r="L29" s="5">
        <v>0.14837310916349442</v>
      </c>
      <c r="M29" s="5"/>
    </row>
    <row r="30" spans="1:13" ht="15" x14ac:dyDescent="0.25">
      <c r="A30" s="535"/>
      <c r="B30" s="186" t="s">
        <v>285</v>
      </c>
      <c r="C30" s="5">
        <v>-0.55331437440611697</v>
      </c>
      <c r="D30" s="5">
        <v>-0.3961619288903957</v>
      </c>
      <c r="E30" s="5">
        <v>1.2888792473863473</v>
      </c>
      <c r="F30" s="5">
        <v>-0.89846194033254345</v>
      </c>
      <c r="G30" s="5">
        <v>4.1551598473487079</v>
      </c>
      <c r="H30" s="5">
        <v>0.51270758778437642</v>
      </c>
      <c r="I30" s="5">
        <v>-0.59033816425120778</v>
      </c>
      <c r="J30" s="5">
        <v>5.2725496698113208</v>
      </c>
      <c r="K30" s="5">
        <v>-0.8128825081383918</v>
      </c>
      <c r="L30" s="5">
        <v>1.7113300191392393</v>
      </c>
      <c r="M30" s="5"/>
    </row>
    <row r="31" spans="1:13" ht="15" x14ac:dyDescent="0.25">
      <c r="A31" s="535"/>
      <c r="B31" s="186" t="s">
        <v>430</v>
      </c>
      <c r="C31" s="475" t="s">
        <v>290</v>
      </c>
      <c r="D31" s="475" t="s">
        <v>425</v>
      </c>
      <c r="E31" s="475">
        <v>0.1111111111111111</v>
      </c>
      <c r="F31" s="5">
        <v>0</v>
      </c>
      <c r="G31" s="5">
        <v>-0.6</v>
      </c>
      <c r="H31" s="5">
        <v>0</v>
      </c>
      <c r="I31" s="5">
        <v>0</v>
      </c>
      <c r="J31" s="5">
        <v>0</v>
      </c>
      <c r="K31" s="5">
        <v>-1</v>
      </c>
      <c r="L31" s="5" t="s">
        <v>425</v>
      </c>
      <c r="M31" s="5"/>
    </row>
    <row r="32" spans="1:13" ht="15" x14ac:dyDescent="0.25">
      <c r="A32" s="535"/>
      <c r="B32" s="186" t="s">
        <v>184</v>
      </c>
      <c r="C32" s="5" t="s">
        <v>425</v>
      </c>
      <c r="D32" s="5">
        <v>-1</v>
      </c>
      <c r="E32" s="5" t="s">
        <v>425</v>
      </c>
      <c r="F32" s="5" t="s">
        <v>425</v>
      </c>
      <c r="G32" s="5" t="s">
        <v>425</v>
      </c>
      <c r="H32" s="5" t="s">
        <v>425</v>
      </c>
      <c r="I32" s="5" t="s">
        <v>425</v>
      </c>
      <c r="J32" s="5" t="s">
        <v>425</v>
      </c>
      <c r="K32" s="5" t="s">
        <v>425</v>
      </c>
      <c r="L32" s="5" t="s">
        <v>425</v>
      </c>
      <c r="M32" s="5"/>
    </row>
    <row r="33" spans="1:13" ht="15" x14ac:dyDescent="0.25">
      <c r="A33" s="535"/>
      <c r="B33" s="186"/>
      <c r="C33" s="84"/>
      <c r="D33" s="5"/>
      <c r="E33" s="5"/>
      <c r="F33" s="5"/>
      <c r="G33" s="5"/>
      <c r="H33" s="5"/>
      <c r="I33" s="5"/>
      <c r="J33" s="5"/>
      <c r="K33" s="5"/>
      <c r="L33" s="5"/>
    </row>
    <row r="34" spans="1:13" ht="33" customHeight="1" x14ac:dyDescent="0.25">
      <c r="A34" s="535"/>
      <c r="B34" s="536" t="s">
        <v>507</v>
      </c>
      <c r="C34" s="537"/>
      <c r="D34" s="537"/>
      <c r="E34" s="537"/>
      <c r="F34" s="537"/>
      <c r="G34" s="537"/>
      <c r="H34" s="537"/>
      <c r="I34" s="537"/>
      <c r="J34" s="537"/>
      <c r="K34" s="537"/>
      <c r="L34" s="537"/>
      <c r="M34" s="5"/>
    </row>
    <row r="35" spans="1:13" ht="15" x14ac:dyDescent="0.25">
      <c r="A35" s="274"/>
      <c r="B35" s="189" t="s">
        <v>257</v>
      </c>
    </row>
    <row r="36" spans="1:13" x14ac:dyDescent="0.25">
      <c r="B36" s="189" t="s">
        <v>94</v>
      </c>
      <c r="C36" s="82"/>
      <c r="D36" s="82"/>
      <c r="E36" s="82"/>
      <c r="F36" s="82"/>
      <c r="G36" s="82"/>
      <c r="H36" s="82"/>
      <c r="I36" s="82"/>
      <c r="J36" s="82"/>
      <c r="K36" s="82"/>
    </row>
    <row r="37" spans="1:13" x14ac:dyDescent="0.25">
      <c r="C37" s="200"/>
      <c r="D37" s="200"/>
      <c r="E37" s="200"/>
      <c r="F37" s="200"/>
      <c r="G37" s="200"/>
      <c r="H37" s="200"/>
      <c r="I37" s="200"/>
      <c r="J37" s="200"/>
      <c r="K37" s="200"/>
    </row>
    <row r="38" spans="1:13" x14ac:dyDescent="0.25">
      <c r="C38" s="196"/>
      <c r="D38" s="197"/>
      <c r="E38" s="197"/>
      <c r="F38" s="197"/>
      <c r="G38" s="197"/>
      <c r="H38" s="197"/>
      <c r="I38" s="197"/>
      <c r="J38" s="197"/>
      <c r="K38" s="197"/>
    </row>
    <row r="39" spans="1:13" x14ac:dyDescent="0.25">
      <c r="C39" s="200"/>
      <c r="D39" s="200"/>
      <c r="E39" s="200"/>
      <c r="F39" s="200"/>
      <c r="G39" s="200"/>
      <c r="H39" s="200"/>
      <c r="I39" s="200"/>
      <c r="J39" s="200"/>
      <c r="K39" s="200"/>
    </row>
    <row r="40" spans="1:13" x14ac:dyDescent="0.25">
      <c r="C40" s="5"/>
      <c r="D40" s="5"/>
      <c r="E40" s="5"/>
      <c r="F40" s="5"/>
      <c r="G40" s="5"/>
      <c r="H40" s="5"/>
      <c r="I40" s="5"/>
      <c r="J40" s="5"/>
      <c r="K40" s="5"/>
    </row>
    <row r="41" spans="1:13" x14ac:dyDescent="0.25">
      <c r="C41" s="5"/>
      <c r="D41" s="5"/>
      <c r="E41" s="5"/>
      <c r="F41" s="5"/>
      <c r="G41" s="5"/>
      <c r="H41" s="5"/>
      <c r="I41" s="5"/>
      <c r="J41" s="5"/>
      <c r="K41" s="5"/>
    </row>
    <row r="42" spans="1:13" x14ac:dyDescent="0.25">
      <c r="C42" s="5"/>
      <c r="D42" s="5"/>
      <c r="E42" s="5"/>
      <c r="F42" s="5"/>
      <c r="G42" s="5"/>
      <c r="H42" s="5"/>
      <c r="I42" s="5"/>
      <c r="J42" s="5"/>
      <c r="K42" s="5"/>
    </row>
    <row r="43" spans="1:13" x14ac:dyDescent="0.25">
      <c r="C43" s="5"/>
      <c r="D43" s="5"/>
      <c r="E43" s="5"/>
      <c r="F43" s="5"/>
      <c r="G43" s="5"/>
      <c r="H43" s="5"/>
      <c r="I43" s="5"/>
      <c r="J43" s="5"/>
      <c r="K43" s="5"/>
    </row>
    <row r="44" spans="1:13" x14ac:dyDescent="0.25">
      <c r="C44" s="5"/>
      <c r="D44" s="5"/>
      <c r="E44" s="5"/>
      <c r="F44" s="5"/>
      <c r="G44" s="5"/>
      <c r="H44" s="5"/>
      <c r="I44" s="5"/>
      <c r="J44" s="5"/>
      <c r="K44" s="5"/>
    </row>
    <row r="45" spans="1:13" x14ac:dyDescent="0.25">
      <c r="C45" s="85"/>
    </row>
    <row r="46" spans="1:13" x14ac:dyDescent="0.25">
      <c r="C46" s="200"/>
      <c r="D46" s="200"/>
      <c r="E46" s="200"/>
      <c r="F46" s="200"/>
      <c r="G46" s="200"/>
      <c r="H46" s="200"/>
      <c r="I46" s="200"/>
      <c r="J46" s="200"/>
      <c r="K46" s="200"/>
    </row>
    <row r="47" spans="1:13" x14ac:dyDescent="0.25">
      <c r="C47" s="5"/>
      <c r="D47" s="5"/>
      <c r="E47" s="5"/>
      <c r="F47" s="5"/>
      <c r="G47" s="5"/>
      <c r="H47" s="5"/>
      <c r="I47" s="5"/>
      <c r="J47" s="5"/>
      <c r="K47" s="5"/>
    </row>
    <row r="48" spans="1:13" x14ac:dyDescent="0.25">
      <c r="C48" s="5"/>
      <c r="D48" s="5"/>
      <c r="E48" s="5"/>
      <c r="F48" s="5"/>
      <c r="G48" s="5"/>
      <c r="H48" s="5"/>
      <c r="I48" s="5"/>
      <c r="J48" s="5"/>
      <c r="K48" s="5"/>
    </row>
    <row r="49" spans="3:11" x14ac:dyDescent="0.25">
      <c r="C49" s="5"/>
      <c r="D49" s="5"/>
      <c r="E49" s="5"/>
      <c r="F49" s="5"/>
      <c r="G49" s="5"/>
      <c r="H49" s="5"/>
      <c r="I49" s="5"/>
      <c r="J49" s="5"/>
      <c r="K49" s="5"/>
    </row>
    <row r="50" spans="3:11" x14ac:dyDescent="0.25">
      <c r="C50" s="5"/>
      <c r="D50" s="5"/>
      <c r="E50" s="5"/>
      <c r="F50" s="5"/>
      <c r="G50" s="5"/>
      <c r="H50" s="5"/>
      <c r="I50" s="5"/>
      <c r="J50" s="5"/>
      <c r="K50" s="5"/>
    </row>
    <row r="51" spans="3:11" x14ac:dyDescent="0.25">
      <c r="C51" s="5"/>
      <c r="D51" s="5"/>
      <c r="E51" s="5"/>
      <c r="F51" s="5"/>
      <c r="G51" s="5"/>
      <c r="H51" s="5"/>
      <c r="I51" s="5"/>
      <c r="J51" s="5"/>
      <c r="K51" s="5"/>
    </row>
    <row r="52" spans="3:11" x14ac:dyDescent="0.25">
      <c r="C52" s="85"/>
    </row>
    <row r="53" spans="3:11" x14ac:dyDescent="0.25">
      <c r="C53" s="200"/>
      <c r="D53" s="200"/>
      <c r="E53" s="200"/>
      <c r="F53" s="200"/>
      <c r="G53" s="200"/>
      <c r="H53" s="200"/>
      <c r="I53" s="200"/>
      <c r="J53" s="200"/>
      <c r="K53" s="200"/>
    </row>
    <row r="54" spans="3:11" x14ac:dyDescent="0.25">
      <c r="C54" s="5"/>
      <c r="D54" s="5"/>
      <c r="E54" s="5"/>
      <c r="F54" s="5"/>
      <c r="G54" s="5"/>
      <c r="H54" s="5"/>
      <c r="I54" s="5"/>
      <c r="J54" s="5"/>
      <c r="K54" s="5"/>
    </row>
    <row r="55" spans="3:11" x14ac:dyDescent="0.25">
      <c r="C55" s="5"/>
      <c r="D55" s="5"/>
      <c r="E55" s="5"/>
      <c r="F55" s="5"/>
      <c r="G55" s="5"/>
      <c r="H55" s="5"/>
      <c r="I55" s="5"/>
      <c r="J55" s="5"/>
      <c r="K55" s="5"/>
    </row>
    <row r="56" spans="3:11" x14ac:dyDescent="0.25">
      <c r="C56" s="5"/>
      <c r="D56" s="5"/>
      <c r="E56" s="5"/>
      <c r="F56" s="5"/>
      <c r="G56" s="5"/>
      <c r="H56" s="5"/>
      <c r="I56" s="5"/>
      <c r="J56" s="5"/>
      <c r="K56" s="5"/>
    </row>
    <row r="57" spans="3:11" x14ac:dyDescent="0.25">
      <c r="C57" s="5"/>
      <c r="D57" s="5"/>
      <c r="E57" s="5"/>
      <c r="F57" s="5"/>
      <c r="G57" s="5"/>
      <c r="H57" s="5"/>
      <c r="I57" s="5"/>
      <c r="J57" s="5"/>
      <c r="K57" s="5"/>
    </row>
    <row r="58" spans="3:11" x14ac:dyDescent="0.25">
      <c r="C58" s="5"/>
      <c r="D58" s="5"/>
      <c r="E58" s="5"/>
      <c r="F58" s="5"/>
      <c r="G58" s="5"/>
      <c r="H58" s="5"/>
      <c r="I58" s="5"/>
      <c r="J58" s="5"/>
      <c r="K58" s="5"/>
    </row>
    <row r="59" spans="3:11" x14ac:dyDescent="0.25">
      <c r="C59" s="5"/>
      <c r="D59" s="5"/>
      <c r="E59" s="5"/>
      <c r="F59" s="5"/>
      <c r="G59" s="5"/>
      <c r="H59" s="371"/>
      <c r="I59" s="5"/>
      <c r="J59" s="5"/>
      <c r="K59" s="5"/>
    </row>
    <row r="60" spans="3:11" x14ac:dyDescent="0.25">
      <c r="C60" s="5"/>
      <c r="D60" s="5"/>
      <c r="E60" s="5"/>
      <c r="F60" s="5"/>
      <c r="G60" s="5"/>
      <c r="H60" s="5"/>
      <c r="I60" s="5"/>
      <c r="J60" s="5"/>
      <c r="K60" s="5"/>
    </row>
    <row r="61" spans="3:11" x14ac:dyDescent="0.25">
      <c r="C61" s="5"/>
      <c r="D61" s="5"/>
      <c r="E61" s="5"/>
      <c r="F61" s="5"/>
      <c r="G61" s="5"/>
      <c r="H61" s="5"/>
      <c r="I61" s="5"/>
      <c r="J61" s="5"/>
      <c r="K61" s="5"/>
    </row>
    <row r="62" spans="3:11" x14ac:dyDescent="0.25">
      <c r="C62" s="5"/>
      <c r="D62" s="5"/>
      <c r="E62" s="5"/>
      <c r="F62" s="5"/>
      <c r="G62" s="5"/>
      <c r="H62" s="5"/>
      <c r="I62" s="5"/>
      <c r="J62" s="5"/>
      <c r="K62" s="5"/>
    </row>
  </sheetData>
  <mergeCells count="3">
    <mergeCell ref="B1:L1"/>
    <mergeCell ref="B34:L34"/>
    <mergeCell ref="A1:A34"/>
  </mergeCells>
  <phoneticPr fontId="0" type="noConversion"/>
  <printOptions verticalCentered="1"/>
  <pageMargins left="0" right="0" top="0.78" bottom="0.5" header="0.5" footer="0.25"/>
  <pageSetup scale="90" orientation="landscape" r:id="rId1"/>
  <headerFooter alignWithMargins="0">
    <oddHeader>&amp;R&amp;"Times New Roman,Bold Italic"&amp;9Pennsylvania Department of Revenue</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10" zoomScaleNormal="100" workbookViewId="0">
      <selection activeCell="H10" sqref="H10"/>
    </sheetView>
  </sheetViews>
  <sheetFormatPr defaultColWidth="9.33203125" defaultRowHeight="12.75" x14ac:dyDescent="0.2"/>
  <cols>
    <col min="1" max="1" width="18.5" style="4" customWidth="1"/>
    <col min="2" max="2" width="11.33203125" style="4" customWidth="1"/>
    <col min="3" max="3" width="8.1640625" style="4" customWidth="1"/>
    <col min="4" max="4" width="11.33203125" style="4" customWidth="1"/>
    <col min="5" max="5" width="11.5" style="4" customWidth="1"/>
    <col min="6" max="6" width="11.33203125" style="4" customWidth="1"/>
    <col min="7" max="7" width="11.1640625" style="4" customWidth="1"/>
    <col min="8" max="8" width="11.33203125" style="4" customWidth="1"/>
    <col min="9" max="9" width="10.1640625" style="4" customWidth="1"/>
    <col min="10" max="10" width="12.5" style="4" customWidth="1"/>
    <col min="11" max="16384" width="9.33203125" style="4"/>
  </cols>
  <sheetData>
    <row r="1" spans="1:9" ht="19.5" x14ac:dyDescent="0.3">
      <c r="A1" s="494" t="s">
        <v>304</v>
      </c>
      <c r="B1" s="494"/>
      <c r="C1" s="494"/>
      <c r="D1" s="494"/>
      <c r="E1" s="494"/>
      <c r="F1" s="494"/>
      <c r="G1" s="494"/>
      <c r="H1" s="494"/>
      <c r="I1" s="8"/>
    </row>
    <row r="2" spans="1:9" ht="15.75" x14ac:dyDescent="0.25">
      <c r="A2" s="498" t="s">
        <v>186</v>
      </c>
      <c r="B2" s="498"/>
      <c r="C2" s="498"/>
      <c r="D2" s="498"/>
      <c r="E2" s="498"/>
      <c r="F2" s="498"/>
      <c r="G2" s="498"/>
      <c r="H2" s="498"/>
      <c r="I2" s="8"/>
    </row>
    <row r="3" spans="1:9" x14ac:dyDescent="0.2">
      <c r="A3" s="538" t="s">
        <v>0</v>
      </c>
      <c r="B3" s="538"/>
      <c r="C3" s="538"/>
      <c r="D3" s="538"/>
      <c r="E3" s="538"/>
      <c r="F3" s="538"/>
      <c r="G3" s="538"/>
      <c r="H3" s="538"/>
      <c r="I3" s="8"/>
    </row>
    <row r="4" spans="1:9" ht="15.75" x14ac:dyDescent="0.25">
      <c r="A4" s="16"/>
      <c r="B4" s="8"/>
      <c r="C4" s="8"/>
      <c r="D4" s="8"/>
      <c r="E4" s="8"/>
      <c r="F4" s="8"/>
      <c r="G4" s="8"/>
      <c r="H4" s="9"/>
      <c r="I4" s="9"/>
    </row>
    <row r="5" spans="1:9" x14ac:dyDescent="0.2">
      <c r="A5" s="9"/>
      <c r="B5" s="9"/>
      <c r="C5" s="9"/>
      <c r="D5" s="9"/>
      <c r="E5" s="9"/>
      <c r="F5" s="9"/>
      <c r="G5" s="9"/>
      <c r="H5" s="9"/>
      <c r="I5" s="9"/>
    </row>
    <row r="6" spans="1:9" ht="15.75" x14ac:dyDescent="0.25">
      <c r="A6" s="10"/>
      <c r="B6" s="10"/>
      <c r="C6" s="10"/>
      <c r="D6" s="20" t="s">
        <v>475</v>
      </c>
      <c r="E6" s="20" t="s">
        <v>480</v>
      </c>
      <c r="F6" s="20" t="s">
        <v>499</v>
      </c>
      <c r="G6" s="20" t="s">
        <v>514</v>
      </c>
      <c r="H6" s="20" t="s">
        <v>544</v>
      </c>
    </row>
    <row r="7" spans="1:9" ht="15.75" x14ac:dyDescent="0.25">
      <c r="A7" s="10"/>
      <c r="B7" s="10"/>
      <c r="C7" s="10"/>
      <c r="D7" s="10"/>
      <c r="E7" s="10"/>
      <c r="F7" s="10"/>
      <c r="G7" s="10"/>
      <c r="H7" s="10"/>
    </row>
    <row r="8" spans="1:9" ht="15.75" x14ac:dyDescent="0.25">
      <c r="A8" s="46" t="s">
        <v>226</v>
      </c>
      <c r="B8" s="10"/>
      <c r="C8" s="10"/>
      <c r="D8" s="14">
        <v>10004.0569</v>
      </c>
      <c r="E8" s="14">
        <v>10092.039895</v>
      </c>
      <c r="F8" s="14">
        <v>11494.495139999999</v>
      </c>
      <c r="G8" s="14">
        <v>19324.532279999999</v>
      </c>
      <c r="H8" s="14">
        <v>25482</v>
      </c>
    </row>
    <row r="9" spans="1:9" ht="15.75" x14ac:dyDescent="0.25">
      <c r="A9" s="10"/>
      <c r="B9" s="10"/>
      <c r="C9" s="10"/>
      <c r="D9" s="9"/>
      <c r="E9" s="9"/>
      <c r="F9" s="9"/>
      <c r="G9" s="9"/>
      <c r="H9" s="9"/>
    </row>
    <row r="10" spans="1:9" ht="15.75" x14ac:dyDescent="0.25">
      <c r="A10" s="10" t="s">
        <v>227</v>
      </c>
      <c r="B10" s="10"/>
      <c r="C10" s="10"/>
      <c r="D10" s="15">
        <v>1526.86492</v>
      </c>
      <c r="E10" s="15">
        <v>1780.2443349999999</v>
      </c>
      <c r="F10" s="15">
        <v>1498.0685899999999</v>
      </c>
      <c r="G10" s="15">
        <v>2716.3881900000001</v>
      </c>
      <c r="H10" s="15">
        <v>2184.3198299999999</v>
      </c>
    </row>
    <row r="11" spans="1:9" ht="15.75" x14ac:dyDescent="0.25">
      <c r="A11" s="10" t="s">
        <v>282</v>
      </c>
      <c r="B11" s="10"/>
      <c r="C11" s="10"/>
      <c r="D11" s="15">
        <v>5870.7509300000002</v>
      </c>
      <c r="E11" s="15">
        <v>5269.2100900000005</v>
      </c>
      <c r="F11" s="15">
        <v>6881.2341999999999</v>
      </c>
      <c r="G11" s="15">
        <v>12113.223319999999</v>
      </c>
      <c r="H11" s="15">
        <v>18222.290739999997</v>
      </c>
    </row>
    <row r="12" spans="1:9" ht="15.75" x14ac:dyDescent="0.25">
      <c r="A12" s="10" t="s">
        <v>228</v>
      </c>
      <c r="B12" s="10"/>
      <c r="C12" s="10"/>
      <c r="D12" s="15">
        <v>368.83449999999999</v>
      </c>
      <c r="E12" s="15">
        <v>380.0849</v>
      </c>
      <c r="F12" s="15">
        <v>399.08431999999999</v>
      </c>
      <c r="G12" s="15">
        <v>584.59654</v>
      </c>
      <c r="H12" s="15">
        <v>674.68370000000004</v>
      </c>
    </row>
    <row r="13" spans="1:9" ht="18.75" x14ac:dyDescent="0.25">
      <c r="A13" s="10" t="s">
        <v>303</v>
      </c>
      <c r="B13" s="10"/>
      <c r="C13" s="10"/>
      <c r="D13" s="15">
        <v>2237.60655</v>
      </c>
      <c r="E13" s="15">
        <v>2662.5005699999997</v>
      </c>
      <c r="F13" s="15">
        <v>2716.1080300000003</v>
      </c>
      <c r="G13" s="15">
        <v>3910.3242300000002</v>
      </c>
      <c r="H13" s="15">
        <v>4400.3746699999992</v>
      </c>
    </row>
    <row r="14" spans="1:9" x14ac:dyDescent="0.2">
      <c r="D14" s="21"/>
      <c r="E14" s="21"/>
      <c r="F14" s="21"/>
      <c r="G14" s="21"/>
      <c r="I14" s="9"/>
    </row>
    <row r="15" spans="1:9" x14ac:dyDescent="0.2">
      <c r="A15" s="9"/>
      <c r="B15" s="9"/>
      <c r="C15" s="9"/>
      <c r="D15" s="9"/>
      <c r="E15" s="9"/>
      <c r="F15" s="9"/>
      <c r="G15" s="9"/>
      <c r="H15" s="9"/>
      <c r="I15" s="9"/>
    </row>
    <row r="16" spans="1:9" x14ac:dyDescent="0.2">
      <c r="A16" s="52" t="s">
        <v>464</v>
      </c>
      <c r="B16" s="9"/>
      <c r="C16" s="9"/>
      <c r="D16" s="9"/>
      <c r="E16" s="9"/>
      <c r="F16" s="9"/>
      <c r="G16" s="9"/>
      <c r="H16" s="9"/>
      <c r="I16" s="9"/>
    </row>
    <row r="17" spans="1:9" x14ac:dyDescent="0.2">
      <c r="A17" s="52" t="s">
        <v>465</v>
      </c>
      <c r="B17" s="9"/>
      <c r="C17" s="9"/>
      <c r="D17" s="9"/>
      <c r="E17" s="9"/>
      <c r="F17" s="9"/>
      <c r="G17" s="9"/>
      <c r="H17" s="9"/>
      <c r="I17" s="9"/>
    </row>
    <row r="18" spans="1:9" x14ac:dyDescent="0.2">
      <c r="A18" s="9"/>
      <c r="B18" s="9"/>
      <c r="C18" s="9"/>
      <c r="D18" s="9"/>
      <c r="E18" s="9"/>
      <c r="F18" s="9"/>
      <c r="G18" s="9"/>
      <c r="H18" s="9"/>
      <c r="I18" s="9"/>
    </row>
    <row r="19" spans="1:9" x14ac:dyDescent="0.2">
      <c r="A19" s="9"/>
      <c r="B19" s="9"/>
      <c r="C19" s="9"/>
      <c r="D19" s="9"/>
      <c r="E19" s="9"/>
      <c r="F19" s="9"/>
      <c r="G19" s="9"/>
      <c r="H19" s="9"/>
      <c r="I19" s="9"/>
    </row>
    <row r="20" spans="1:9" x14ac:dyDescent="0.2">
      <c r="A20" s="9"/>
      <c r="B20" s="9"/>
      <c r="C20" s="9"/>
      <c r="D20" s="9"/>
      <c r="E20" s="9"/>
      <c r="F20" s="9"/>
      <c r="G20" s="9"/>
      <c r="H20" s="9"/>
      <c r="I20" s="9"/>
    </row>
    <row r="21" spans="1:9" x14ac:dyDescent="0.2">
      <c r="A21" s="9"/>
      <c r="B21" s="9"/>
      <c r="C21" s="9"/>
      <c r="D21" s="9"/>
      <c r="E21" s="9"/>
      <c r="F21" s="9"/>
      <c r="G21" s="9"/>
      <c r="H21" s="9"/>
      <c r="I21" s="9"/>
    </row>
    <row r="22" spans="1:9" x14ac:dyDescent="0.2">
      <c r="A22" s="9"/>
      <c r="B22" s="9"/>
      <c r="C22" s="9"/>
      <c r="D22" s="9"/>
      <c r="E22" s="9"/>
      <c r="F22" s="9"/>
      <c r="G22" s="9"/>
      <c r="H22" s="9"/>
      <c r="I22" s="9"/>
    </row>
    <row r="23" spans="1:9" ht="18.75" x14ac:dyDescent="0.3">
      <c r="A23" s="7" t="s">
        <v>229</v>
      </c>
      <c r="B23" s="8"/>
      <c r="C23" s="8"/>
      <c r="D23" s="8"/>
      <c r="E23" s="8"/>
      <c r="F23" s="8"/>
      <c r="G23" s="8"/>
      <c r="H23" s="8"/>
      <c r="I23" s="9"/>
    </row>
    <row r="24" spans="1:9" ht="15.75" x14ac:dyDescent="0.25">
      <c r="A24" s="6" t="s">
        <v>186</v>
      </c>
      <c r="B24" s="8"/>
      <c r="C24" s="8"/>
      <c r="D24" s="8"/>
      <c r="E24" s="8"/>
      <c r="F24" s="8"/>
      <c r="G24" s="8"/>
      <c r="H24" s="8"/>
      <c r="I24" s="9"/>
    </row>
    <row r="25" spans="1:9" x14ac:dyDescent="0.2">
      <c r="A25" s="45" t="s">
        <v>41</v>
      </c>
      <c r="B25" s="8"/>
      <c r="C25" s="8"/>
      <c r="D25" s="8"/>
      <c r="E25" s="8"/>
      <c r="F25" s="8"/>
      <c r="G25" s="8"/>
      <c r="H25" s="8"/>
      <c r="I25" s="9"/>
    </row>
    <row r="26" spans="1:9" x14ac:dyDescent="0.2">
      <c r="A26" s="45"/>
      <c r="B26" s="8"/>
      <c r="C26" s="8"/>
      <c r="D26" s="8"/>
      <c r="E26" s="8"/>
      <c r="F26" s="8"/>
      <c r="G26" s="8"/>
      <c r="H26" s="8"/>
      <c r="I26" s="9"/>
    </row>
    <row r="27" spans="1:9" x14ac:dyDescent="0.2">
      <c r="A27" s="9"/>
      <c r="B27" s="9"/>
      <c r="C27" s="9"/>
      <c r="D27" s="9"/>
      <c r="E27" s="9"/>
      <c r="F27" s="9"/>
      <c r="G27" s="9"/>
      <c r="H27" s="9"/>
      <c r="I27" s="9"/>
    </row>
    <row r="28" spans="1:9" ht="15.75" x14ac:dyDescent="0.25">
      <c r="A28" s="10"/>
      <c r="B28" s="10"/>
      <c r="C28" s="10"/>
      <c r="D28" s="11" t="s">
        <v>475</v>
      </c>
      <c r="E28" s="11" t="s">
        <v>480</v>
      </c>
      <c r="F28" s="11" t="s">
        <v>499</v>
      </c>
      <c r="G28" s="11" t="s">
        <v>514</v>
      </c>
      <c r="H28" s="11" t="s">
        <v>544</v>
      </c>
    </row>
    <row r="29" spans="1:9" ht="15.75" x14ac:dyDescent="0.25">
      <c r="A29" s="10"/>
      <c r="B29" s="10"/>
      <c r="C29" s="10"/>
      <c r="D29" s="9"/>
      <c r="E29" s="9"/>
      <c r="F29" s="9"/>
      <c r="G29" s="9"/>
      <c r="H29" s="9"/>
    </row>
    <row r="30" spans="1:9" ht="15.75" x14ac:dyDescent="0.25">
      <c r="A30" s="46" t="s">
        <v>226</v>
      </c>
      <c r="B30" s="10"/>
      <c r="C30" s="10"/>
      <c r="D30" s="12">
        <v>6.4727030000000001</v>
      </c>
      <c r="E30" s="347">
        <v>7.5</v>
      </c>
      <c r="F30" s="347">
        <v>3.7930000000000001</v>
      </c>
      <c r="G30" s="347">
        <v>4.7</v>
      </c>
      <c r="H30" s="347">
        <v>7.6</v>
      </c>
    </row>
    <row r="31" spans="1:9" ht="15.75" x14ac:dyDescent="0.25">
      <c r="A31" s="10"/>
      <c r="B31" s="10"/>
      <c r="C31" s="10"/>
      <c r="D31" s="9"/>
      <c r="E31" s="348"/>
      <c r="F31" s="348"/>
      <c r="G31" s="348"/>
      <c r="H31" s="348"/>
    </row>
    <row r="32" spans="1:9" ht="15.75" x14ac:dyDescent="0.25">
      <c r="A32" s="10" t="s">
        <v>547</v>
      </c>
      <c r="B32" s="10"/>
      <c r="C32" s="10"/>
      <c r="D32" s="13">
        <v>3.0727030000000002</v>
      </c>
      <c r="E32" s="346">
        <v>5.0999999999999996</v>
      </c>
      <c r="F32" s="346">
        <v>1.298</v>
      </c>
      <c r="G32" s="346">
        <v>2.1</v>
      </c>
      <c r="H32" s="346">
        <v>3.8</v>
      </c>
    </row>
    <row r="33" spans="1:9" ht="15.75" x14ac:dyDescent="0.25">
      <c r="A33" s="10" t="s">
        <v>548</v>
      </c>
      <c r="B33" s="10"/>
      <c r="C33" s="10"/>
      <c r="D33" s="13">
        <v>3.4</v>
      </c>
      <c r="E33" s="346">
        <v>2.4</v>
      </c>
      <c r="F33" s="346">
        <v>2.4950000000000001</v>
      </c>
      <c r="G33" s="346">
        <v>2.6</v>
      </c>
      <c r="H33" s="346">
        <v>3.8</v>
      </c>
    </row>
    <row r="34" spans="1:9" ht="15.75" x14ac:dyDescent="0.25">
      <c r="A34" s="10"/>
      <c r="B34" s="10"/>
      <c r="C34" s="10"/>
      <c r="D34" s="13"/>
      <c r="E34" s="13"/>
      <c r="F34" s="13"/>
      <c r="G34" s="13"/>
      <c r="H34" s="13"/>
    </row>
    <row r="35" spans="1:9" x14ac:dyDescent="0.2">
      <c r="B35" s="9"/>
      <c r="C35" s="9"/>
      <c r="D35" s="22"/>
      <c r="E35" s="22"/>
      <c r="F35" s="22"/>
      <c r="G35" s="22"/>
      <c r="H35" s="22"/>
      <c r="I35" s="9"/>
    </row>
    <row r="36" spans="1:9" ht="12.75" customHeight="1" x14ac:dyDescent="0.2">
      <c r="A36" s="52"/>
      <c r="B36" s="320"/>
      <c r="C36" s="320"/>
      <c r="D36" s="320"/>
      <c r="E36" s="320"/>
      <c r="F36" s="320"/>
      <c r="G36" s="320"/>
      <c r="H36" s="320"/>
      <c r="I36" s="9"/>
    </row>
    <row r="37" spans="1:9" x14ac:dyDescent="0.2">
      <c r="A37" s="9"/>
      <c r="B37" s="9"/>
      <c r="C37" s="9"/>
      <c r="D37" s="9"/>
      <c r="E37" s="9"/>
      <c r="F37" s="9"/>
      <c r="G37" s="9"/>
      <c r="H37" s="9"/>
      <c r="I37" s="9"/>
    </row>
    <row r="38" spans="1:9" x14ac:dyDescent="0.2">
      <c r="A38" s="9"/>
      <c r="B38" s="9"/>
      <c r="C38" s="9"/>
      <c r="D38" s="9"/>
      <c r="E38" s="9"/>
      <c r="F38" s="9"/>
      <c r="G38" s="9"/>
      <c r="H38" s="9"/>
      <c r="I38" s="9"/>
    </row>
    <row r="39" spans="1:9" x14ac:dyDescent="0.2">
      <c r="A39" s="191"/>
      <c r="B39" s="9"/>
      <c r="C39" s="9"/>
      <c r="D39" s="9"/>
      <c r="E39" s="9"/>
      <c r="F39" s="9"/>
      <c r="G39" s="9"/>
      <c r="H39" s="9"/>
      <c r="I39" s="9"/>
    </row>
    <row r="40" spans="1:9" x14ac:dyDescent="0.2">
      <c r="A40" s="9"/>
      <c r="B40" s="9"/>
      <c r="C40" s="9"/>
      <c r="D40" s="9"/>
      <c r="E40" s="9"/>
      <c r="F40" s="9"/>
      <c r="G40" s="9"/>
      <c r="H40" s="9"/>
      <c r="I40" s="9"/>
    </row>
    <row r="41" spans="1:9" x14ac:dyDescent="0.2">
      <c r="A41" s="9"/>
      <c r="B41" s="9"/>
      <c r="C41" s="9"/>
      <c r="D41" s="9"/>
      <c r="E41" s="9"/>
      <c r="F41" s="9"/>
      <c r="G41" s="9"/>
      <c r="H41" s="9"/>
      <c r="I41" s="9"/>
    </row>
    <row r="42" spans="1:9" x14ac:dyDescent="0.2">
      <c r="A42" s="9"/>
      <c r="B42" s="9"/>
      <c r="C42" s="9"/>
      <c r="D42" s="9"/>
      <c r="E42" s="9"/>
      <c r="F42" s="9"/>
      <c r="G42" s="9"/>
      <c r="H42" s="9"/>
      <c r="I42" s="9"/>
    </row>
    <row r="43" spans="1:9" x14ac:dyDescent="0.2">
      <c r="A43" s="9"/>
      <c r="B43" s="9"/>
      <c r="C43" s="9"/>
      <c r="D43" s="9"/>
      <c r="E43" s="9"/>
      <c r="F43" s="9"/>
      <c r="G43" s="9"/>
      <c r="H43" s="9"/>
      <c r="I43" s="9"/>
    </row>
    <row r="44" spans="1:9" x14ac:dyDescent="0.2">
      <c r="A44" s="9"/>
      <c r="B44" s="9"/>
      <c r="C44" s="9"/>
      <c r="D44" s="9"/>
      <c r="E44" s="9"/>
      <c r="F44" s="9"/>
      <c r="G44" s="9"/>
      <c r="H44" s="9"/>
      <c r="I44" s="9"/>
    </row>
  </sheetData>
  <mergeCells count="3">
    <mergeCell ref="A1:H1"/>
    <mergeCell ref="A2:H2"/>
    <mergeCell ref="A3:H3"/>
  </mergeCells>
  <phoneticPr fontId="0" type="noConversion"/>
  <printOptions horizontalCentered="1"/>
  <pageMargins left="0.52" right="0.5" top="1.34" bottom="0.5" header="0.5" footer="0.25"/>
  <pageSetup orientation="portrait" r:id="rId1"/>
  <headerFooter alignWithMargins="0">
    <oddHeader>&amp;R&amp;"Times New Roman,Bold Italic"&amp;9Pennsylvania Department of Revenue</oddHeader>
    <oddFooter>&amp;C&amp;11- 26 -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28" zoomScale="75" zoomScaleNormal="75" workbookViewId="0">
      <selection activeCell="I15" sqref="I15"/>
    </sheetView>
  </sheetViews>
  <sheetFormatPr defaultColWidth="9.1640625" defaultRowHeight="12.75" x14ac:dyDescent="0.2"/>
  <cols>
    <col min="1" max="1" width="22.5" style="325" customWidth="1"/>
    <col min="2" max="2" width="12.1640625" style="325" customWidth="1"/>
    <col min="3" max="3" width="12.5" style="343" customWidth="1"/>
    <col min="4" max="7" width="12.83203125" style="343" customWidth="1"/>
    <col min="8" max="8" width="12.6640625" style="343" customWidth="1"/>
    <col min="9" max="9" width="13.5" style="343" customWidth="1"/>
    <col min="10" max="10" width="12.1640625" style="343" bestFit="1" customWidth="1"/>
    <col min="11" max="11" width="13.33203125" style="325" customWidth="1"/>
    <col min="12" max="12" width="12.1640625" style="339" bestFit="1" customWidth="1"/>
    <col min="13" max="13" width="9.1640625" style="325" customWidth="1"/>
    <col min="14" max="16384" width="9.1640625" style="325"/>
  </cols>
  <sheetData>
    <row r="1" spans="1:13" ht="15" x14ac:dyDescent="0.25">
      <c r="A1" s="92"/>
      <c r="B1" s="92"/>
      <c r="C1" s="336"/>
      <c r="D1" s="336"/>
      <c r="E1" s="336"/>
      <c r="F1" s="336"/>
      <c r="G1" s="336"/>
      <c r="H1" s="336"/>
      <c r="I1" s="336"/>
      <c r="J1" s="336"/>
    </row>
    <row r="2" spans="1:13" ht="15" x14ac:dyDescent="0.25">
      <c r="A2" s="92"/>
      <c r="B2" s="92"/>
      <c r="C2" s="336"/>
      <c r="D2" s="336"/>
      <c r="E2" s="336"/>
      <c r="F2" s="336"/>
      <c r="G2" s="336"/>
      <c r="H2" s="336"/>
      <c r="I2" s="336"/>
      <c r="J2" s="336"/>
    </row>
    <row r="3" spans="1:13" ht="18.75" x14ac:dyDescent="0.3">
      <c r="A3" s="522" t="s">
        <v>405</v>
      </c>
      <c r="B3" s="522"/>
      <c r="C3" s="522"/>
      <c r="D3" s="522"/>
      <c r="E3" s="522"/>
      <c r="F3" s="522"/>
      <c r="G3" s="522"/>
      <c r="H3" s="522"/>
      <c r="I3" s="522"/>
      <c r="J3" s="522"/>
      <c r="K3" s="522"/>
    </row>
    <row r="4" spans="1:13" ht="18.75" x14ac:dyDescent="0.3">
      <c r="A4" s="522" t="s">
        <v>406</v>
      </c>
      <c r="B4" s="522"/>
      <c r="C4" s="522"/>
      <c r="D4" s="522"/>
      <c r="E4" s="522"/>
      <c r="F4" s="522"/>
      <c r="G4" s="522"/>
      <c r="H4" s="522"/>
      <c r="I4" s="522"/>
      <c r="J4" s="522"/>
      <c r="K4" s="522"/>
    </row>
    <row r="5" spans="1:13" ht="15" customHeight="1" x14ac:dyDescent="0.25">
      <c r="A5" s="541" t="s">
        <v>0</v>
      </c>
      <c r="B5" s="541"/>
      <c r="C5" s="541"/>
      <c r="D5" s="541"/>
      <c r="E5" s="541"/>
      <c r="F5" s="541"/>
      <c r="G5" s="541"/>
      <c r="H5" s="541"/>
      <c r="I5" s="541"/>
      <c r="J5" s="541"/>
      <c r="K5" s="541"/>
    </row>
    <row r="6" spans="1:13" ht="12.95" customHeight="1" x14ac:dyDescent="0.25">
      <c r="A6" s="92"/>
      <c r="B6" s="336"/>
      <c r="C6" s="336"/>
      <c r="D6" s="336"/>
      <c r="E6" s="336"/>
      <c r="F6" s="336"/>
      <c r="G6" s="336"/>
      <c r="H6" s="336"/>
      <c r="I6" s="336"/>
      <c r="J6" s="325"/>
    </row>
    <row r="7" spans="1:13" ht="15.4" customHeight="1" x14ac:dyDescent="0.25">
      <c r="A7" s="92"/>
      <c r="B7" s="222"/>
      <c r="C7" s="222"/>
      <c r="D7" s="222"/>
      <c r="E7" s="222"/>
      <c r="F7" s="222"/>
      <c r="G7" s="222"/>
      <c r="H7" s="222"/>
      <c r="I7" s="222"/>
      <c r="J7" s="325"/>
      <c r="K7" s="453"/>
    </row>
    <row r="8" spans="1:13" ht="15.4" customHeight="1" x14ac:dyDescent="0.25">
      <c r="A8" s="92"/>
      <c r="B8" s="231">
        <v>2007</v>
      </c>
      <c r="C8" s="231">
        <v>2008</v>
      </c>
      <c r="D8" s="231">
        <v>2009</v>
      </c>
      <c r="E8" s="231">
        <v>2010</v>
      </c>
      <c r="F8" s="231">
        <v>2011</v>
      </c>
      <c r="G8" s="231">
        <v>2012</v>
      </c>
      <c r="H8" s="231">
        <v>2013</v>
      </c>
      <c r="I8" s="231">
        <v>2014</v>
      </c>
      <c r="J8" s="231">
        <v>2015</v>
      </c>
      <c r="K8" s="231">
        <v>2016</v>
      </c>
    </row>
    <row r="9" spans="1:13" ht="5.25" customHeight="1" x14ac:dyDescent="0.25">
      <c r="A9" s="92"/>
      <c r="C9" s="325"/>
      <c r="D9" s="325"/>
      <c r="E9" s="325"/>
      <c r="F9" s="223"/>
      <c r="G9" s="223"/>
      <c r="H9" s="223"/>
      <c r="I9" s="223"/>
      <c r="J9" s="223"/>
      <c r="K9" s="223"/>
    </row>
    <row r="10" spans="1:13" ht="18.75" customHeight="1" x14ac:dyDescent="0.25">
      <c r="A10" s="384" t="s">
        <v>230</v>
      </c>
      <c r="B10" s="230">
        <v>1703503.1070000001</v>
      </c>
      <c r="C10" s="341">
        <v>1706847.19</v>
      </c>
      <c r="D10" s="341">
        <v>1757650.6680000001</v>
      </c>
      <c r="E10" s="341">
        <v>1748708.3470000001</v>
      </c>
      <c r="F10" s="341">
        <v>1922112</v>
      </c>
      <c r="G10" s="341">
        <v>2139307</v>
      </c>
      <c r="H10" s="341">
        <v>2305100</v>
      </c>
      <c r="I10" s="341">
        <v>2444853</v>
      </c>
      <c r="J10" s="341">
        <v>2591600</v>
      </c>
      <c r="K10" s="341">
        <v>2792667</v>
      </c>
      <c r="M10" s="340"/>
    </row>
    <row r="11" spans="1:13" ht="18.75" customHeight="1" x14ac:dyDescent="0.25">
      <c r="A11" s="384" t="s">
        <v>522</v>
      </c>
      <c r="B11" s="230">
        <v>412838.87099999998</v>
      </c>
      <c r="C11" s="341">
        <v>416091.49900000001</v>
      </c>
      <c r="D11" s="341">
        <v>399112.79</v>
      </c>
      <c r="E11" s="341">
        <v>387751.38299999997</v>
      </c>
      <c r="F11" s="341">
        <v>379679</v>
      </c>
      <c r="G11" s="341">
        <v>359924</v>
      </c>
      <c r="H11" s="341">
        <v>345146</v>
      </c>
      <c r="I11" s="341">
        <v>329686</v>
      </c>
      <c r="J11" s="341">
        <v>310920</v>
      </c>
      <c r="K11" s="341">
        <v>293975</v>
      </c>
      <c r="M11" s="340"/>
    </row>
    <row r="12" spans="1:13" ht="18.75" customHeight="1" x14ac:dyDescent="0.25">
      <c r="A12" s="384" t="s">
        <v>523</v>
      </c>
      <c r="B12" s="230">
        <v>271892.27049999998</v>
      </c>
      <c r="C12" s="341">
        <v>270263.78000000003</v>
      </c>
      <c r="D12" s="341">
        <v>260386.56</v>
      </c>
      <c r="E12" s="341">
        <v>260350.75</v>
      </c>
      <c r="F12" s="341">
        <v>254495</v>
      </c>
      <c r="G12" s="341">
        <v>245601</v>
      </c>
      <c r="H12" s="341">
        <v>242894</v>
      </c>
      <c r="I12" s="341">
        <v>238553</v>
      </c>
      <c r="J12" s="341">
        <v>234832</v>
      </c>
      <c r="K12" s="341">
        <v>232712</v>
      </c>
      <c r="M12" s="340"/>
    </row>
    <row r="13" spans="1:13" ht="18.75" customHeight="1" x14ac:dyDescent="0.25">
      <c r="A13" s="384" t="s">
        <v>231</v>
      </c>
      <c r="B13" s="230">
        <v>194852.389</v>
      </c>
      <c r="C13" s="341">
        <v>186111.33</v>
      </c>
      <c r="D13" s="341">
        <v>187287.52</v>
      </c>
      <c r="E13" s="341">
        <v>180424.864</v>
      </c>
      <c r="F13" s="341">
        <v>172249</v>
      </c>
      <c r="G13" s="341">
        <v>159853</v>
      </c>
      <c r="H13" s="341">
        <v>167505</v>
      </c>
      <c r="I13" s="341">
        <v>151528</v>
      </c>
      <c r="J13" s="341">
        <v>136196</v>
      </c>
      <c r="K13" s="341">
        <v>137073</v>
      </c>
      <c r="M13" s="340"/>
    </row>
    <row r="14" spans="1:13" ht="18.75" customHeight="1" x14ac:dyDescent="0.25">
      <c r="A14" s="384" t="s">
        <v>524</v>
      </c>
      <c r="B14" s="230">
        <v>273796.848</v>
      </c>
      <c r="C14" s="341">
        <v>302587.24599999998</v>
      </c>
      <c r="D14" s="341">
        <v>261030.95300000001</v>
      </c>
      <c r="E14" s="341">
        <v>265134.91100000002</v>
      </c>
      <c r="F14" s="341">
        <v>178164</v>
      </c>
      <c r="G14" s="341">
        <v>244346</v>
      </c>
      <c r="H14" s="341">
        <v>368090</v>
      </c>
      <c r="I14" s="341">
        <v>274662</v>
      </c>
      <c r="J14" s="341">
        <v>216534</v>
      </c>
      <c r="K14" s="341">
        <v>324572</v>
      </c>
      <c r="M14" s="340"/>
    </row>
    <row r="15" spans="1:13" ht="18.75" customHeight="1" x14ac:dyDescent="0.25">
      <c r="A15" s="384" t="s">
        <v>288</v>
      </c>
      <c r="B15" s="230">
        <v>53141.9</v>
      </c>
      <c r="C15" s="341">
        <v>54344.285000000003</v>
      </c>
      <c r="D15" s="341">
        <v>50026.595000000001</v>
      </c>
      <c r="E15" s="341">
        <v>48340.6</v>
      </c>
      <c r="F15" s="341">
        <v>36011</v>
      </c>
      <c r="G15" s="341">
        <v>33346</v>
      </c>
      <c r="H15" s="341">
        <v>32766</v>
      </c>
      <c r="I15" s="341">
        <v>26716</v>
      </c>
      <c r="J15" s="341">
        <v>23309</v>
      </c>
      <c r="K15" s="341">
        <v>33426</v>
      </c>
      <c r="M15" s="340"/>
    </row>
    <row r="16" spans="1:13" ht="18.75" customHeight="1" x14ac:dyDescent="0.25">
      <c r="A16" s="384" t="s">
        <v>452</v>
      </c>
      <c r="B16" s="230" t="s">
        <v>49</v>
      </c>
      <c r="C16" s="341" t="s">
        <v>49</v>
      </c>
      <c r="D16" s="341" t="s">
        <v>49</v>
      </c>
      <c r="E16" s="341">
        <v>34624.232000000004</v>
      </c>
      <c r="F16" s="341">
        <v>107929</v>
      </c>
      <c r="G16" s="341">
        <v>131590</v>
      </c>
      <c r="H16" s="341">
        <v>71273</v>
      </c>
      <c r="I16" s="341">
        <v>126742</v>
      </c>
      <c r="J16" s="341">
        <v>107271</v>
      </c>
      <c r="K16" s="341">
        <v>90193</v>
      </c>
      <c r="M16" s="340"/>
    </row>
    <row r="17" spans="1:22" ht="18.75" customHeight="1" x14ac:dyDescent="0.25">
      <c r="A17" s="384" t="s">
        <v>453</v>
      </c>
      <c r="B17" s="230" t="s">
        <v>49</v>
      </c>
      <c r="C17" s="341" t="s">
        <v>49</v>
      </c>
      <c r="D17" s="341" t="s">
        <v>49</v>
      </c>
      <c r="E17" s="341">
        <v>6202.201</v>
      </c>
      <c r="F17" s="341">
        <v>18292</v>
      </c>
      <c r="G17" s="341">
        <v>19644</v>
      </c>
      <c r="H17" s="341">
        <v>12523</v>
      </c>
      <c r="I17" s="341">
        <v>19165</v>
      </c>
      <c r="J17" s="341">
        <v>17661</v>
      </c>
      <c r="K17" s="341">
        <v>16175</v>
      </c>
      <c r="M17" s="340"/>
    </row>
    <row r="18" spans="1:22" ht="18.75" customHeight="1" x14ac:dyDescent="0.25">
      <c r="A18" s="384" t="s">
        <v>291</v>
      </c>
      <c r="B18" s="230">
        <v>10206.777</v>
      </c>
      <c r="C18" s="341" t="s">
        <v>49</v>
      </c>
      <c r="D18" s="341" t="s">
        <v>49</v>
      </c>
      <c r="E18" s="341" t="s">
        <v>49</v>
      </c>
      <c r="F18" s="341" t="s">
        <v>49</v>
      </c>
      <c r="G18" s="341" t="s">
        <v>49</v>
      </c>
      <c r="H18" s="341" t="s">
        <v>49</v>
      </c>
      <c r="I18" s="341" t="s">
        <v>49</v>
      </c>
      <c r="J18" s="341" t="s">
        <v>49</v>
      </c>
      <c r="K18" s="341" t="s">
        <v>49</v>
      </c>
      <c r="M18" s="340"/>
    </row>
    <row r="19" spans="1:22" ht="18.75" customHeight="1" x14ac:dyDescent="0.25">
      <c r="A19" s="384" t="s">
        <v>292</v>
      </c>
      <c r="B19" s="230">
        <v>3388.7919999999999</v>
      </c>
      <c r="C19" s="341" t="s">
        <v>49</v>
      </c>
      <c r="D19" s="341" t="s">
        <v>49</v>
      </c>
      <c r="E19" s="341" t="s">
        <v>49</v>
      </c>
      <c r="F19" s="341" t="s">
        <v>49</v>
      </c>
      <c r="G19" s="341" t="s">
        <v>49</v>
      </c>
      <c r="H19" s="341" t="s">
        <v>49</v>
      </c>
      <c r="I19" s="341" t="s">
        <v>49</v>
      </c>
      <c r="J19" s="341" t="s">
        <v>49</v>
      </c>
      <c r="K19" s="341" t="s">
        <v>49</v>
      </c>
      <c r="M19" s="340"/>
    </row>
    <row r="20" spans="1:22" ht="18.75" customHeight="1" x14ac:dyDescent="0.25">
      <c r="A20" s="384" t="s">
        <v>484</v>
      </c>
      <c r="B20" s="230">
        <v>25313.205999999998</v>
      </c>
      <c r="C20" s="341">
        <v>26665.268</v>
      </c>
      <c r="D20" s="341">
        <v>20366.011999999999</v>
      </c>
      <c r="E20" s="341">
        <v>16628.901999999998</v>
      </c>
      <c r="F20" s="341" t="s">
        <v>49</v>
      </c>
      <c r="G20" s="341" t="s">
        <v>49</v>
      </c>
      <c r="H20" s="341" t="s">
        <v>49</v>
      </c>
      <c r="I20" s="341" t="s">
        <v>49</v>
      </c>
      <c r="J20" s="341" t="s">
        <v>49</v>
      </c>
      <c r="K20" s="341" t="s">
        <v>49</v>
      </c>
      <c r="M20" s="340"/>
    </row>
    <row r="21" spans="1:22" ht="18.75" customHeight="1" x14ac:dyDescent="0.25">
      <c r="A21" s="384" t="s">
        <v>426</v>
      </c>
      <c r="B21" s="230">
        <v>4138.4340000000002</v>
      </c>
      <c r="C21" s="341">
        <v>23459.717000000001</v>
      </c>
      <c r="D21" s="341">
        <v>19890.276000000002</v>
      </c>
      <c r="E21" s="341">
        <v>19464.175999999999</v>
      </c>
      <c r="F21" s="341">
        <v>22704</v>
      </c>
      <c r="G21" s="341">
        <v>24314</v>
      </c>
      <c r="H21" s="341">
        <v>25654</v>
      </c>
      <c r="I21" s="341">
        <v>28604</v>
      </c>
      <c r="J21" s="341">
        <v>28622</v>
      </c>
      <c r="K21" s="341">
        <v>29129</v>
      </c>
      <c r="M21" s="340"/>
    </row>
    <row r="22" spans="1:22" ht="18.75" customHeight="1" x14ac:dyDescent="0.25">
      <c r="A22" s="384" t="s">
        <v>324</v>
      </c>
      <c r="B22" s="230">
        <v>20972.94</v>
      </c>
      <c r="C22" s="341">
        <v>25163.439999999999</v>
      </c>
      <c r="D22" s="341">
        <v>19164.806</v>
      </c>
      <c r="E22" s="341">
        <v>18413.96</v>
      </c>
      <c r="F22" s="341">
        <v>19965</v>
      </c>
      <c r="G22" s="341">
        <v>20946</v>
      </c>
      <c r="H22" s="341">
        <v>20399</v>
      </c>
      <c r="I22" s="341">
        <v>19949</v>
      </c>
      <c r="J22" s="341">
        <v>17558</v>
      </c>
      <c r="K22" s="341">
        <v>31552</v>
      </c>
      <c r="M22" s="340"/>
    </row>
    <row r="23" spans="1:22" ht="18.75" customHeight="1" x14ac:dyDescent="0.25">
      <c r="A23" s="384" t="s">
        <v>525</v>
      </c>
      <c r="B23" s="230">
        <v>102293.57399999999</v>
      </c>
      <c r="C23" s="341">
        <v>77654.457999999999</v>
      </c>
      <c r="D23" s="341">
        <v>57589.224000000002</v>
      </c>
      <c r="E23" s="341">
        <v>3037.8180000000002</v>
      </c>
      <c r="F23" s="341">
        <v>56324</v>
      </c>
      <c r="G23" s="341">
        <v>66008</v>
      </c>
      <c r="H23" s="341">
        <v>65126</v>
      </c>
      <c r="I23" s="341">
        <v>95948</v>
      </c>
      <c r="J23" s="341">
        <v>68022</v>
      </c>
      <c r="K23" s="341">
        <v>67190</v>
      </c>
      <c r="M23" s="340"/>
    </row>
    <row r="24" spans="1:22" ht="18.75" customHeight="1" x14ac:dyDescent="0.25">
      <c r="A24" s="384" t="s">
        <v>526</v>
      </c>
      <c r="B24" s="230" t="s">
        <v>49</v>
      </c>
      <c r="C24" s="341" t="s">
        <v>49</v>
      </c>
      <c r="D24" s="341">
        <v>22530.626</v>
      </c>
      <c r="E24" s="341">
        <v>42334.332000000002</v>
      </c>
      <c r="F24" s="341" t="s">
        <v>49</v>
      </c>
      <c r="G24" s="341" t="s">
        <v>49</v>
      </c>
      <c r="H24" s="341" t="s">
        <v>49</v>
      </c>
      <c r="I24" s="341" t="s">
        <v>49</v>
      </c>
      <c r="J24" s="341" t="s">
        <v>49</v>
      </c>
      <c r="K24" s="341" t="s">
        <v>49</v>
      </c>
      <c r="M24" s="340"/>
    </row>
    <row r="25" spans="1:22" ht="18.75" customHeight="1" x14ac:dyDescent="0.25">
      <c r="A25" s="384" t="s">
        <v>527</v>
      </c>
      <c r="B25" s="230" t="s">
        <v>49</v>
      </c>
      <c r="C25" s="341" t="s">
        <v>49</v>
      </c>
      <c r="D25" s="341">
        <v>33126.213000000003</v>
      </c>
      <c r="E25" s="341">
        <v>34300.934000000001</v>
      </c>
      <c r="F25" s="341">
        <v>39989</v>
      </c>
      <c r="G25" s="341">
        <v>40750</v>
      </c>
      <c r="H25" s="341">
        <v>43190</v>
      </c>
      <c r="I25" s="341">
        <v>43162</v>
      </c>
      <c r="J25" s="341">
        <v>43763</v>
      </c>
      <c r="K25" s="341">
        <v>45767</v>
      </c>
      <c r="M25" s="340"/>
    </row>
    <row r="26" spans="1:22" ht="18.75" customHeight="1" x14ac:dyDescent="0.25">
      <c r="A26" s="384" t="s">
        <v>528</v>
      </c>
      <c r="B26" s="230" t="s">
        <v>49</v>
      </c>
      <c r="C26" s="341" t="s">
        <v>49</v>
      </c>
      <c r="D26" s="341" t="s">
        <v>49</v>
      </c>
      <c r="E26" s="341" t="s">
        <v>49</v>
      </c>
      <c r="F26" s="341" t="s">
        <v>49</v>
      </c>
      <c r="G26" s="341" t="s">
        <v>49</v>
      </c>
      <c r="H26" s="341" t="s">
        <v>49</v>
      </c>
      <c r="I26" s="341" t="s">
        <v>49</v>
      </c>
      <c r="J26" s="341">
        <v>5010</v>
      </c>
      <c r="K26" s="341" t="s">
        <v>49</v>
      </c>
      <c r="M26" s="340"/>
    </row>
    <row r="27" spans="1:22" ht="36.75" customHeight="1" x14ac:dyDescent="0.2">
      <c r="A27" s="413" t="s">
        <v>529</v>
      </c>
      <c r="B27" s="414" t="s">
        <v>49</v>
      </c>
      <c r="C27" s="414" t="s">
        <v>49</v>
      </c>
      <c r="D27" s="414" t="s">
        <v>49</v>
      </c>
      <c r="E27" s="414" t="s">
        <v>49</v>
      </c>
      <c r="F27" s="414" t="s">
        <v>49</v>
      </c>
      <c r="G27" s="414" t="s">
        <v>49</v>
      </c>
      <c r="H27" s="414" t="s">
        <v>49</v>
      </c>
      <c r="I27" s="414" t="s">
        <v>49</v>
      </c>
      <c r="J27" s="414">
        <v>18348</v>
      </c>
      <c r="K27" s="414">
        <v>40733</v>
      </c>
      <c r="M27" s="340"/>
    </row>
    <row r="28" spans="1:22" ht="18.75" customHeight="1" x14ac:dyDescent="0.25">
      <c r="A28" s="92" t="s">
        <v>13</v>
      </c>
      <c r="B28" s="230">
        <v>3076339.1084999996</v>
      </c>
      <c r="C28" s="230">
        <v>3089188.213</v>
      </c>
      <c r="D28" s="230">
        <v>3088162.2430000007</v>
      </c>
      <c r="E28" s="230">
        <v>3065717.4099999992</v>
      </c>
      <c r="F28" s="230">
        <v>3207913</v>
      </c>
      <c r="G28" s="230">
        <v>3485629</v>
      </c>
      <c r="H28" s="230">
        <v>3699666</v>
      </c>
      <c r="I28" s="230">
        <v>3799568</v>
      </c>
      <c r="J28" s="230">
        <v>3819646</v>
      </c>
      <c r="K28" s="230">
        <v>4135164</v>
      </c>
      <c r="M28" s="340"/>
    </row>
    <row r="29" spans="1:22" ht="15" customHeight="1" x14ac:dyDescent="0.25">
      <c r="A29" s="92"/>
      <c r="B29" s="415"/>
      <c r="C29" s="415"/>
      <c r="D29" s="415"/>
      <c r="E29" s="415"/>
      <c r="F29" s="415"/>
      <c r="G29" s="415"/>
      <c r="H29" s="416"/>
      <c r="I29" s="416"/>
      <c r="J29" s="416"/>
      <c r="K29" s="416"/>
      <c r="M29" s="342"/>
      <c r="N29" s="342"/>
    </row>
    <row r="30" spans="1:22" ht="15" customHeight="1" x14ac:dyDescent="0.25">
      <c r="A30" s="417" t="s">
        <v>530</v>
      </c>
      <c r="B30" s="418"/>
      <c r="C30" s="419"/>
      <c r="D30" s="419"/>
      <c r="E30" s="419"/>
      <c r="F30" s="419"/>
      <c r="G30" s="419"/>
      <c r="H30" s="341"/>
      <c r="I30" s="341"/>
      <c r="J30" s="341"/>
      <c r="K30" s="341"/>
      <c r="L30" s="417"/>
      <c r="M30" s="418"/>
      <c r="N30" s="419"/>
      <c r="O30" s="419"/>
      <c r="P30" s="419"/>
      <c r="Q30" s="419"/>
      <c r="R30" s="419"/>
      <c r="S30" s="341"/>
      <c r="T30" s="341"/>
      <c r="U30" s="341"/>
      <c r="V30" s="341"/>
    </row>
    <row r="31" spans="1:22" ht="40.15" customHeight="1" x14ac:dyDescent="0.25">
      <c r="A31" s="539" t="s">
        <v>553</v>
      </c>
      <c r="B31" s="539"/>
      <c r="C31" s="539"/>
      <c r="D31" s="539"/>
      <c r="E31" s="539"/>
      <c r="F31" s="539"/>
      <c r="G31" s="539"/>
      <c r="H31" s="539"/>
      <c r="I31" s="539"/>
      <c r="J31" s="539"/>
      <c r="K31" s="539"/>
      <c r="L31" s="539"/>
      <c r="M31" s="539"/>
      <c r="N31" s="539"/>
      <c r="O31" s="539"/>
      <c r="P31" s="539"/>
      <c r="Q31" s="539"/>
      <c r="R31" s="539"/>
      <c r="S31" s="539"/>
      <c r="T31" s="539"/>
      <c r="U31" s="539"/>
      <c r="V31" s="539"/>
    </row>
    <row r="32" spans="1:22" ht="15" customHeight="1" x14ac:dyDescent="0.25">
      <c r="A32" s="417" t="s">
        <v>531</v>
      </c>
      <c r="B32" s="384"/>
      <c r="C32" s="420"/>
      <c r="D32" s="420"/>
      <c r="E32" s="420"/>
      <c r="F32" s="420"/>
      <c r="G32" s="420"/>
      <c r="H32" s="420"/>
      <c r="I32" s="420"/>
      <c r="J32" s="420"/>
      <c r="K32" s="421"/>
      <c r="L32" s="417"/>
      <c r="M32" s="384"/>
      <c r="N32" s="420"/>
      <c r="O32" s="420"/>
      <c r="P32" s="420"/>
      <c r="Q32" s="420"/>
      <c r="R32" s="420"/>
      <c r="S32" s="420"/>
      <c r="T32" s="420"/>
      <c r="U32" s="420"/>
      <c r="V32" s="421"/>
    </row>
    <row r="33" spans="1:22" ht="15" customHeight="1" x14ac:dyDescent="0.25">
      <c r="A33" s="422" t="s">
        <v>532</v>
      </c>
      <c r="B33" s="384"/>
      <c r="C33" s="420"/>
      <c r="D33" s="420"/>
      <c r="E33" s="420"/>
      <c r="F33" s="420"/>
      <c r="G33" s="420"/>
      <c r="H33" s="420"/>
      <c r="I33" s="420"/>
      <c r="J33" s="420"/>
      <c r="K33" s="421"/>
      <c r="L33" s="422"/>
      <c r="M33" s="384"/>
      <c r="N33" s="420"/>
      <c r="O33" s="420"/>
      <c r="P33" s="420"/>
      <c r="Q33" s="420"/>
      <c r="R33" s="420"/>
      <c r="S33" s="420"/>
      <c r="T33" s="420"/>
      <c r="U33" s="420"/>
      <c r="V33" s="421"/>
    </row>
    <row r="34" spans="1:22" ht="15" customHeight="1" x14ac:dyDescent="0.25">
      <c r="A34" s="422" t="s">
        <v>554</v>
      </c>
      <c r="B34" s="384"/>
      <c r="C34" s="420"/>
      <c r="D34" s="420"/>
      <c r="E34" s="420"/>
      <c r="F34" s="420"/>
      <c r="G34" s="420"/>
      <c r="H34" s="420"/>
      <c r="I34" s="420"/>
      <c r="J34" s="420"/>
      <c r="K34" s="421"/>
      <c r="L34" s="539"/>
      <c r="M34" s="539"/>
      <c r="N34" s="539"/>
      <c r="O34" s="539"/>
      <c r="P34" s="539"/>
      <c r="Q34" s="539"/>
      <c r="R34" s="539"/>
      <c r="S34" s="539"/>
      <c r="T34" s="539"/>
      <c r="U34" s="539"/>
      <c r="V34" s="539"/>
    </row>
    <row r="35" spans="1:22" ht="12.95" customHeight="1" x14ac:dyDescent="0.25">
      <c r="A35" s="92"/>
      <c r="B35" s="92"/>
      <c r="C35" s="370"/>
      <c r="D35" s="370"/>
      <c r="E35" s="370"/>
      <c r="F35" s="370"/>
      <c r="G35" s="370"/>
      <c r="H35" s="370"/>
      <c r="I35" s="370"/>
      <c r="J35" s="370"/>
      <c r="L35" s="325"/>
    </row>
    <row r="36" spans="1:22" ht="15" x14ac:dyDescent="0.25">
      <c r="A36" s="92"/>
      <c r="B36" s="92"/>
      <c r="C36" s="336"/>
      <c r="D36" s="336"/>
      <c r="E36" s="336"/>
      <c r="F36" s="336"/>
      <c r="G36" s="336"/>
      <c r="H36" s="336"/>
      <c r="I36" s="336"/>
      <c r="J36" s="336"/>
      <c r="L36" s="325"/>
    </row>
    <row r="37" spans="1:22" ht="15" x14ac:dyDescent="0.25">
      <c r="A37" s="92"/>
      <c r="B37" s="225"/>
      <c r="C37" s="336"/>
      <c r="D37" s="336"/>
      <c r="E37" s="336"/>
      <c r="F37" s="336"/>
      <c r="G37" s="336"/>
      <c r="H37" s="336"/>
      <c r="I37" s="336"/>
      <c r="J37" s="336"/>
      <c r="L37" s="325"/>
    </row>
    <row r="38" spans="1:22" ht="22.5" x14ac:dyDescent="0.3">
      <c r="B38" s="522" t="s">
        <v>305</v>
      </c>
      <c r="C38" s="522"/>
      <c r="D38" s="522"/>
      <c r="E38" s="522"/>
      <c r="F38" s="522"/>
      <c r="G38" s="522"/>
      <c r="H38" s="522"/>
      <c r="I38" s="522"/>
      <c r="J38" s="275"/>
      <c r="K38" s="275"/>
      <c r="L38" s="325"/>
    </row>
    <row r="39" spans="1:22" ht="15" x14ac:dyDescent="0.25">
      <c r="A39" s="541" t="s">
        <v>0</v>
      </c>
      <c r="B39" s="541"/>
      <c r="C39" s="541"/>
      <c r="D39" s="541"/>
      <c r="E39" s="541"/>
      <c r="F39" s="541"/>
      <c r="G39" s="541"/>
      <c r="H39" s="541"/>
      <c r="I39" s="541"/>
      <c r="J39" s="541"/>
      <c r="K39" s="541"/>
      <c r="L39" s="325"/>
    </row>
    <row r="40" spans="1:22" ht="15" x14ac:dyDescent="0.25">
      <c r="A40" s="92"/>
      <c r="B40" s="226"/>
      <c r="C40" s="336"/>
      <c r="D40" s="336"/>
      <c r="E40" s="336"/>
      <c r="F40" s="336"/>
      <c r="G40" s="336"/>
      <c r="H40" s="336"/>
      <c r="I40" s="336"/>
      <c r="J40" s="336"/>
      <c r="L40" s="325"/>
    </row>
    <row r="41" spans="1:22" ht="15" x14ac:dyDescent="0.25">
      <c r="A41" s="92"/>
      <c r="B41" s="227" t="s">
        <v>55</v>
      </c>
      <c r="C41" s="317"/>
      <c r="D41" s="398" t="s">
        <v>233</v>
      </c>
      <c r="E41" s="398" t="s">
        <v>234</v>
      </c>
      <c r="F41" s="398" t="s">
        <v>427</v>
      </c>
      <c r="G41" s="230"/>
      <c r="H41" s="398" t="s">
        <v>13</v>
      </c>
      <c r="I41" s="398"/>
      <c r="L41" s="325"/>
    </row>
    <row r="42" spans="1:22" ht="15" x14ac:dyDescent="0.25">
      <c r="A42" s="92"/>
      <c r="B42" s="222" t="s">
        <v>232</v>
      </c>
      <c r="C42" s="399" t="s">
        <v>235</v>
      </c>
      <c r="D42" s="399" t="s">
        <v>236</v>
      </c>
      <c r="E42" s="399" t="s">
        <v>237</v>
      </c>
      <c r="F42" s="399" t="s">
        <v>428</v>
      </c>
      <c r="G42" s="399" t="s">
        <v>238</v>
      </c>
      <c r="H42" s="399" t="s">
        <v>239</v>
      </c>
      <c r="I42" s="399" t="s">
        <v>508</v>
      </c>
      <c r="L42" s="325"/>
    </row>
    <row r="43" spans="1:22" ht="15" hidden="1" x14ac:dyDescent="0.25">
      <c r="A43" s="92"/>
      <c r="B43" s="224">
        <v>2006</v>
      </c>
      <c r="C43" s="400">
        <v>123100</v>
      </c>
      <c r="D43" s="400">
        <v>140435</v>
      </c>
      <c r="E43" s="400">
        <v>225129</v>
      </c>
      <c r="F43" s="400" t="s">
        <v>49</v>
      </c>
      <c r="G43" s="400">
        <v>380000</v>
      </c>
      <c r="H43" s="400">
        <v>868664</v>
      </c>
      <c r="I43" s="400">
        <v>1804893</v>
      </c>
      <c r="L43" s="325"/>
    </row>
    <row r="44" spans="1:22" ht="15" x14ac:dyDescent="0.25">
      <c r="A44" s="92"/>
      <c r="B44" s="224">
        <v>2007</v>
      </c>
      <c r="C44" s="400">
        <v>120400</v>
      </c>
      <c r="D44" s="400">
        <v>141592</v>
      </c>
      <c r="E44" s="400">
        <v>239601</v>
      </c>
      <c r="F44" s="400">
        <v>248771</v>
      </c>
      <c r="G44" s="400">
        <v>204000</v>
      </c>
      <c r="H44" s="400">
        <v>954364</v>
      </c>
      <c r="I44" s="400">
        <v>1832626.7040899999</v>
      </c>
      <c r="J44" s="400"/>
      <c r="L44" s="325"/>
    </row>
    <row r="45" spans="1:22" ht="15" x14ac:dyDescent="0.25">
      <c r="A45" s="92"/>
      <c r="B45" s="224">
        <v>2008</v>
      </c>
      <c r="C45" s="400">
        <v>244900</v>
      </c>
      <c r="D45" s="400">
        <v>156920</v>
      </c>
      <c r="E45" s="400">
        <v>258383</v>
      </c>
      <c r="F45" s="400">
        <v>248771</v>
      </c>
      <c r="G45" s="400">
        <v>278400</v>
      </c>
      <c r="H45" s="400">
        <v>1187374</v>
      </c>
      <c r="I45" s="400">
        <v>1845395.879</v>
      </c>
      <c r="J45" s="400"/>
      <c r="L45" s="325"/>
    </row>
    <row r="46" spans="1:22" ht="15" x14ac:dyDescent="0.25">
      <c r="A46" s="92"/>
      <c r="B46" s="224">
        <v>2009</v>
      </c>
      <c r="C46" s="400">
        <v>276400</v>
      </c>
      <c r="D46" s="400">
        <v>160010</v>
      </c>
      <c r="E46" s="400">
        <v>262706</v>
      </c>
      <c r="F46" s="400">
        <v>300707</v>
      </c>
      <c r="G46" s="400">
        <v>254500</v>
      </c>
      <c r="H46" s="400">
        <v>1254323</v>
      </c>
      <c r="I46" s="400">
        <v>1852498.58</v>
      </c>
      <c r="J46" s="400"/>
      <c r="L46" s="325"/>
    </row>
    <row r="47" spans="1:22" ht="15" x14ac:dyDescent="0.25">
      <c r="A47" s="92"/>
      <c r="B47" s="224">
        <v>2010</v>
      </c>
      <c r="C47" s="400">
        <v>278000</v>
      </c>
      <c r="D47" s="400">
        <v>166783</v>
      </c>
      <c r="E47" s="400">
        <v>264590</v>
      </c>
      <c r="F47" s="400">
        <v>178438</v>
      </c>
      <c r="G47" s="400">
        <v>200000</v>
      </c>
      <c r="H47" s="400">
        <v>1087811</v>
      </c>
      <c r="I47" s="400">
        <v>1867081.0589999999</v>
      </c>
      <c r="J47" s="400"/>
      <c r="L47" s="325"/>
    </row>
    <row r="48" spans="1:22" ht="15" x14ac:dyDescent="0.25">
      <c r="A48" s="92"/>
      <c r="B48" s="224">
        <v>2011</v>
      </c>
      <c r="C48" s="400">
        <v>283395</v>
      </c>
      <c r="D48" s="400">
        <v>161318</v>
      </c>
      <c r="E48" s="400">
        <v>266371</v>
      </c>
      <c r="F48" s="400">
        <v>178438</v>
      </c>
      <c r="G48" s="400">
        <v>200000</v>
      </c>
      <c r="H48" s="400">
        <v>1089522</v>
      </c>
      <c r="I48" s="400">
        <v>1980371</v>
      </c>
      <c r="J48" s="400"/>
      <c r="L48" s="325"/>
    </row>
    <row r="49" spans="1:12" ht="15" x14ac:dyDescent="0.25">
      <c r="A49" s="92"/>
      <c r="B49" s="224">
        <v>2012</v>
      </c>
      <c r="C49" s="400">
        <v>284870</v>
      </c>
      <c r="D49" s="400">
        <v>168610</v>
      </c>
      <c r="E49" s="400">
        <v>271852</v>
      </c>
      <c r="F49" s="400">
        <v>178438</v>
      </c>
      <c r="G49" s="400">
        <v>200000</v>
      </c>
      <c r="H49" s="400">
        <v>1103770</v>
      </c>
      <c r="I49" s="400">
        <v>2009553</v>
      </c>
      <c r="J49" s="400"/>
      <c r="L49" s="325"/>
    </row>
    <row r="50" spans="1:12" ht="15" x14ac:dyDescent="0.25">
      <c r="A50" s="92"/>
      <c r="B50" s="224">
        <v>2013</v>
      </c>
      <c r="C50" s="400">
        <v>286100</v>
      </c>
      <c r="D50" s="400">
        <v>172243</v>
      </c>
      <c r="E50" s="400">
        <v>271252</v>
      </c>
      <c r="F50" s="401">
        <v>309081</v>
      </c>
      <c r="G50" s="400">
        <v>190000</v>
      </c>
      <c r="H50" s="400">
        <v>1228676</v>
      </c>
      <c r="I50" s="400">
        <v>2201939</v>
      </c>
      <c r="J50" s="400"/>
      <c r="L50" s="325"/>
    </row>
    <row r="51" spans="1:12" ht="15" x14ac:dyDescent="0.25">
      <c r="A51" s="92"/>
      <c r="B51" s="224">
        <v>2014</v>
      </c>
      <c r="C51" s="400">
        <v>292400</v>
      </c>
      <c r="D51" s="400">
        <v>173931</v>
      </c>
      <c r="E51" s="400">
        <v>300402</v>
      </c>
      <c r="F51" s="400">
        <v>330081</v>
      </c>
      <c r="G51" s="400">
        <v>190000</v>
      </c>
      <c r="H51" s="400">
        <v>1286814</v>
      </c>
      <c r="I51" s="400">
        <v>2340166</v>
      </c>
      <c r="J51" s="400"/>
    </row>
    <row r="52" spans="1:12" ht="15" x14ac:dyDescent="0.25">
      <c r="A52" s="92"/>
      <c r="B52" s="224">
        <v>2015</v>
      </c>
      <c r="C52" s="400">
        <v>278250</v>
      </c>
      <c r="D52" s="400">
        <v>177418</v>
      </c>
      <c r="E52" s="400">
        <v>324394</v>
      </c>
      <c r="F52" s="400">
        <v>476558</v>
      </c>
      <c r="G52" s="400">
        <v>155000</v>
      </c>
      <c r="H52" s="400">
        <v>1411620</v>
      </c>
      <c r="I52" s="400">
        <v>2319605</v>
      </c>
      <c r="J52" s="400"/>
    </row>
    <row r="53" spans="1:12" ht="15" x14ac:dyDescent="0.25">
      <c r="A53" s="92"/>
      <c r="B53" s="224">
        <v>2016</v>
      </c>
      <c r="C53" s="400">
        <v>271200</v>
      </c>
      <c r="D53" s="400">
        <v>181882</v>
      </c>
      <c r="E53" s="400">
        <v>346635</v>
      </c>
      <c r="F53" s="400">
        <v>309649</v>
      </c>
      <c r="G53" s="400">
        <v>175000</v>
      </c>
      <c r="H53" s="400">
        <v>1284366</v>
      </c>
      <c r="I53" s="400">
        <v>2582822</v>
      </c>
      <c r="J53" s="400"/>
    </row>
    <row r="54" spans="1:12" ht="15" x14ac:dyDescent="0.25">
      <c r="A54" s="92"/>
      <c r="B54" s="224"/>
      <c r="C54" s="229"/>
      <c r="D54" s="229"/>
      <c r="E54" s="229"/>
      <c r="F54" s="229"/>
      <c r="G54" s="229"/>
      <c r="H54" s="229"/>
      <c r="I54" s="229"/>
      <c r="J54" s="374"/>
    </row>
    <row r="55" spans="1:12" ht="42" customHeight="1" x14ac:dyDescent="0.2">
      <c r="A55" s="540" t="s">
        <v>485</v>
      </c>
      <c r="B55" s="540"/>
      <c r="C55" s="540"/>
      <c r="D55" s="540"/>
      <c r="E55" s="540"/>
      <c r="F55" s="540"/>
      <c r="G55" s="540"/>
      <c r="H55" s="540"/>
      <c r="I55" s="540"/>
      <c r="J55" s="540"/>
      <c r="K55" s="540"/>
    </row>
    <row r="56" spans="1:12" x14ac:dyDescent="0.2">
      <c r="C56" s="325"/>
      <c r="D56" s="325"/>
      <c r="E56" s="325"/>
      <c r="F56" s="325"/>
      <c r="G56" s="325"/>
      <c r="H56" s="325"/>
      <c r="I56" s="325"/>
      <c r="J56" s="325"/>
    </row>
    <row r="57" spans="1:12" ht="15" x14ac:dyDescent="0.25">
      <c r="A57" s="92"/>
      <c r="B57" s="92"/>
      <c r="D57" s="224"/>
      <c r="E57" s="325"/>
      <c r="F57" s="325"/>
      <c r="G57" s="325"/>
      <c r="H57" s="325"/>
      <c r="I57" s="92"/>
      <c r="J57" s="228"/>
    </row>
    <row r="58" spans="1:12" ht="15" x14ac:dyDescent="0.25">
      <c r="A58" s="92"/>
      <c r="B58" s="92"/>
      <c r="D58" s="224"/>
      <c r="E58" s="325"/>
      <c r="F58" s="325"/>
      <c r="G58" s="325"/>
      <c r="H58" s="325"/>
      <c r="I58" s="92"/>
      <c r="J58" s="228"/>
    </row>
    <row r="59" spans="1:12" ht="15" x14ac:dyDescent="0.25">
      <c r="A59" s="92"/>
      <c r="B59" s="92"/>
      <c r="D59" s="224"/>
      <c r="E59" s="325"/>
      <c r="F59" s="325"/>
      <c r="G59" s="325"/>
      <c r="H59" s="325"/>
      <c r="I59" s="92"/>
      <c r="J59" s="228"/>
    </row>
    <row r="60" spans="1:12" ht="15" x14ac:dyDescent="0.25">
      <c r="A60" s="92"/>
      <c r="B60" s="92"/>
      <c r="D60" s="224"/>
      <c r="E60" s="325"/>
      <c r="F60" s="325"/>
      <c r="G60" s="325"/>
      <c r="H60" s="325"/>
      <c r="I60" s="92"/>
      <c r="J60" s="228"/>
    </row>
    <row r="61" spans="1:12" ht="15" x14ac:dyDescent="0.25">
      <c r="A61" s="92"/>
      <c r="B61" s="92"/>
      <c r="D61" s="224"/>
      <c r="E61" s="325"/>
      <c r="F61" s="325"/>
      <c r="G61" s="325"/>
      <c r="H61" s="325"/>
      <c r="I61" s="92"/>
      <c r="J61" s="228"/>
    </row>
    <row r="62" spans="1:12" ht="15" x14ac:dyDescent="0.25">
      <c r="A62" s="92"/>
      <c r="B62" s="92"/>
      <c r="C62" s="336"/>
      <c r="D62" s="336"/>
      <c r="E62" s="336"/>
      <c r="F62" s="336"/>
      <c r="G62" s="336"/>
      <c r="H62" s="336"/>
      <c r="I62" s="336"/>
      <c r="J62" s="228"/>
    </row>
    <row r="63" spans="1:12" ht="15" x14ac:dyDescent="0.25">
      <c r="A63" s="92"/>
      <c r="B63" s="92"/>
      <c r="C63" s="336"/>
      <c r="D63" s="336"/>
      <c r="E63" s="336"/>
      <c r="F63" s="336"/>
      <c r="G63" s="336"/>
      <c r="H63" s="336"/>
      <c r="I63" s="336"/>
      <c r="J63" s="228"/>
    </row>
    <row r="64" spans="1:12" ht="18" x14ac:dyDescent="0.25">
      <c r="A64" s="92"/>
      <c r="B64" s="337"/>
      <c r="C64" s="337"/>
      <c r="D64" s="337"/>
      <c r="E64" s="337"/>
      <c r="F64" s="337"/>
      <c r="G64" s="337"/>
      <c r="H64" s="337"/>
      <c r="I64" s="337"/>
      <c r="J64" s="336"/>
    </row>
    <row r="65" spans="12:13" x14ac:dyDescent="0.2">
      <c r="L65" s="344"/>
      <c r="M65" s="345"/>
    </row>
  </sheetData>
  <mergeCells count="9">
    <mergeCell ref="L31:V31"/>
    <mergeCell ref="L34:V34"/>
    <mergeCell ref="A55:K55"/>
    <mergeCell ref="A3:K3"/>
    <mergeCell ref="A5:K5"/>
    <mergeCell ref="A4:K4"/>
    <mergeCell ref="B38:I38"/>
    <mergeCell ref="A39:K39"/>
    <mergeCell ref="A31:K31"/>
  </mergeCells>
  <phoneticPr fontId="0" type="noConversion"/>
  <printOptions horizontalCentered="1"/>
  <pageMargins left="0.25" right="0" top="0.87" bottom="0.5" header="0.5" footer="0.25"/>
  <pageSetup scale="70" orientation="portrait" r:id="rId1"/>
  <headerFooter alignWithMargins="0">
    <oddHeader>&amp;R&amp;"Times New Roman,Bold Italic"&amp;12Pennsylvania Department of Revenue</oddHeader>
    <oddFooter>&amp;C&amp;13- 28 -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workbookViewId="0">
      <selection activeCell="D30" sqref="D30"/>
    </sheetView>
  </sheetViews>
  <sheetFormatPr defaultRowHeight="12.75" x14ac:dyDescent="0.2"/>
  <cols>
    <col min="1" max="1" width="54.33203125" bestFit="1" customWidth="1"/>
    <col min="2" max="5" width="10" bestFit="1" customWidth="1"/>
    <col min="6" max="6" width="8.5" bestFit="1" customWidth="1"/>
    <col min="7" max="7" width="10.33203125" customWidth="1"/>
    <col min="8" max="8" width="9.83203125" bestFit="1" customWidth="1"/>
    <col min="9" max="13" width="10" style="395" bestFit="1" customWidth="1"/>
    <col min="22" max="22" width="13.83203125" bestFit="1" customWidth="1"/>
  </cols>
  <sheetData>
    <row r="1" spans="1:22" ht="18.75" x14ac:dyDescent="0.3">
      <c r="A1" s="494" t="s">
        <v>432</v>
      </c>
      <c r="B1" s="494"/>
      <c r="C1" s="494"/>
      <c r="D1" s="494"/>
      <c r="E1" s="494"/>
      <c r="F1" s="494"/>
      <c r="I1"/>
      <c r="J1"/>
      <c r="K1"/>
      <c r="L1"/>
      <c r="M1"/>
    </row>
    <row r="2" spans="1:22" ht="22.5" x14ac:dyDescent="0.3">
      <c r="A2" s="494" t="s">
        <v>496</v>
      </c>
      <c r="B2" s="494"/>
      <c r="C2" s="494"/>
      <c r="D2" s="494"/>
      <c r="E2" s="494"/>
      <c r="F2" s="494"/>
      <c r="I2"/>
      <c r="J2"/>
      <c r="K2"/>
      <c r="L2"/>
      <c r="M2"/>
    </row>
    <row r="3" spans="1:22" ht="15.75" x14ac:dyDescent="0.25">
      <c r="A3" s="498" t="s">
        <v>186</v>
      </c>
      <c r="B3" s="498"/>
      <c r="C3" s="498"/>
      <c r="D3" s="498"/>
      <c r="E3" s="498"/>
      <c r="F3" s="498"/>
      <c r="I3"/>
      <c r="J3"/>
      <c r="K3"/>
      <c r="L3"/>
      <c r="M3"/>
    </row>
    <row r="4" spans="1:22" ht="15" x14ac:dyDescent="0.25">
      <c r="A4" s="541" t="s">
        <v>41</v>
      </c>
      <c r="B4" s="541"/>
      <c r="C4" s="541"/>
      <c r="D4" s="541"/>
      <c r="E4" s="541"/>
      <c r="F4" s="541"/>
      <c r="I4"/>
      <c r="J4"/>
      <c r="K4"/>
      <c r="L4"/>
      <c r="M4"/>
    </row>
    <row r="5" spans="1:22" s="4" customFormat="1" x14ac:dyDescent="0.2">
      <c r="A5" s="51"/>
    </row>
    <row r="6" spans="1:22" s="4" customFormat="1" ht="15.75" x14ac:dyDescent="0.25">
      <c r="B6" s="283"/>
      <c r="C6" s="283"/>
      <c r="D6" s="283"/>
      <c r="E6" s="283"/>
      <c r="I6" s="283"/>
      <c r="J6" s="283"/>
      <c r="K6" s="283"/>
      <c r="L6" s="283"/>
    </row>
    <row r="7" spans="1:22" ht="15.75" x14ac:dyDescent="0.25">
      <c r="A7" s="376" t="s">
        <v>481</v>
      </c>
      <c r="B7" s="122" t="s">
        <v>475</v>
      </c>
      <c r="C7" s="122" t="s">
        <v>480</v>
      </c>
      <c r="D7" s="122" t="s">
        <v>499</v>
      </c>
      <c r="E7" s="122" t="s">
        <v>514</v>
      </c>
      <c r="F7" s="122" t="s">
        <v>544</v>
      </c>
      <c r="I7" s="122"/>
      <c r="J7" s="122"/>
      <c r="K7" s="122"/>
      <c r="L7" s="122"/>
      <c r="M7" s="122"/>
    </row>
    <row r="8" spans="1:22" s="331" customFormat="1" ht="15.75" x14ac:dyDescent="0.25">
      <c r="A8" s="304"/>
      <c r="B8" s="285"/>
      <c r="C8" s="285"/>
      <c r="D8" s="285"/>
      <c r="E8" s="285"/>
      <c r="F8" s="285"/>
      <c r="I8" s="285"/>
      <c r="J8" s="285"/>
      <c r="K8" s="285"/>
      <c r="L8" s="285"/>
      <c r="M8" s="285"/>
    </row>
    <row r="9" spans="1:22" ht="15.75" x14ac:dyDescent="0.25">
      <c r="A9" s="304" t="s">
        <v>433</v>
      </c>
      <c r="B9" s="285"/>
      <c r="C9" s="285"/>
      <c r="D9" s="285"/>
      <c r="E9" s="439"/>
      <c r="I9" s="285"/>
      <c r="J9" s="285"/>
      <c r="K9" s="285"/>
      <c r="L9" s="285"/>
    </row>
    <row r="10" spans="1:22" ht="15.75" x14ac:dyDescent="0.25">
      <c r="A10" s="287" t="s">
        <v>187</v>
      </c>
      <c r="B10" s="286">
        <v>90.028060960000005</v>
      </c>
      <c r="C10" s="286">
        <v>88.752868039999996</v>
      </c>
      <c r="D10" s="286">
        <v>90.504842930000009</v>
      </c>
      <c r="E10" s="286">
        <v>94.58944765999999</v>
      </c>
      <c r="F10" s="286">
        <v>98.099745999999996</v>
      </c>
      <c r="I10" s="286"/>
      <c r="J10" s="286"/>
      <c r="K10" s="286"/>
      <c r="L10" s="286"/>
      <c r="M10" s="286"/>
      <c r="P10" s="286"/>
      <c r="Q10" s="286"/>
      <c r="R10" s="286"/>
      <c r="S10" s="286"/>
      <c r="T10" s="286"/>
    </row>
    <row r="11" spans="1:22" ht="15.75" x14ac:dyDescent="0.25">
      <c r="A11" s="287" t="s">
        <v>188</v>
      </c>
      <c r="B11" s="286">
        <v>89.061661340000001</v>
      </c>
      <c r="C11" s="286">
        <v>94.180899559999986</v>
      </c>
      <c r="D11" s="286">
        <v>102.12509165999998</v>
      </c>
      <c r="E11" s="286">
        <v>113.16199383999999</v>
      </c>
      <c r="F11" s="286">
        <v>124.04364316</v>
      </c>
      <c r="I11" s="286"/>
      <c r="J11" s="286"/>
      <c r="K11" s="286"/>
      <c r="L11" s="286"/>
      <c r="M11" s="286"/>
      <c r="P11" s="286"/>
      <c r="Q11" s="286"/>
      <c r="R11" s="286"/>
      <c r="S11" s="286"/>
      <c r="T11" s="286"/>
    </row>
    <row r="12" spans="1:22" ht="18.75" x14ac:dyDescent="0.25">
      <c r="A12" s="287" t="s">
        <v>306</v>
      </c>
      <c r="B12" s="286">
        <v>179.08972230000001</v>
      </c>
      <c r="C12" s="286">
        <v>182.93376759999998</v>
      </c>
      <c r="D12" s="286">
        <v>192.62993459</v>
      </c>
      <c r="E12" s="286">
        <v>207.7514415</v>
      </c>
      <c r="F12" s="286">
        <v>222.14338916</v>
      </c>
      <c r="G12" s="454"/>
      <c r="I12" s="286"/>
      <c r="J12" s="286"/>
      <c r="K12" s="286"/>
      <c r="L12" s="286"/>
      <c r="M12" s="286"/>
      <c r="P12" s="286"/>
      <c r="Q12" s="286"/>
      <c r="R12" s="286"/>
      <c r="S12" s="286"/>
      <c r="T12" s="286"/>
    </row>
    <row r="13" spans="1:22" x14ac:dyDescent="0.2">
      <c r="A13" s="288"/>
      <c r="B13" s="439"/>
      <c r="C13" s="439"/>
      <c r="D13" s="439"/>
      <c r="E13" s="439"/>
      <c r="G13" s="454"/>
    </row>
    <row r="14" spans="1:22" ht="15.75" x14ac:dyDescent="0.25">
      <c r="A14" s="304" t="s">
        <v>434</v>
      </c>
      <c r="B14" s="4"/>
      <c r="C14" s="4"/>
      <c r="D14" s="4"/>
      <c r="E14" s="439"/>
      <c r="I14" s="4"/>
      <c r="J14" s="4"/>
      <c r="K14" s="4"/>
      <c r="L14" s="4"/>
    </row>
    <row r="15" spans="1:22" ht="15.75" x14ac:dyDescent="0.25">
      <c r="A15" s="287" t="s">
        <v>187</v>
      </c>
      <c r="B15" s="286">
        <v>418.29299819000005</v>
      </c>
      <c r="C15" s="286">
        <v>412.36812973000002</v>
      </c>
      <c r="D15" s="286">
        <v>420.50824374000007</v>
      </c>
      <c r="E15" s="286">
        <v>439.48634570000002</v>
      </c>
      <c r="F15" s="286">
        <v>455.79607099999998</v>
      </c>
      <c r="I15" s="286"/>
      <c r="J15" s="286"/>
      <c r="K15" s="286"/>
      <c r="L15" s="286"/>
      <c r="M15" s="286"/>
      <c r="P15" s="286"/>
      <c r="Q15" s="286"/>
      <c r="R15" s="286"/>
      <c r="S15" s="286"/>
      <c r="V15" s="396"/>
    </row>
    <row r="16" spans="1:22" ht="15.75" x14ac:dyDescent="0.25">
      <c r="A16" s="287"/>
      <c r="B16" s="286"/>
      <c r="C16" s="286"/>
      <c r="D16" s="286"/>
      <c r="E16" s="439"/>
      <c r="I16" s="286"/>
      <c r="J16" s="286"/>
      <c r="K16" s="286"/>
      <c r="L16" s="286"/>
      <c r="V16" s="396"/>
    </row>
    <row r="17" spans="1:22" ht="15.75" x14ac:dyDescent="0.25">
      <c r="B17" s="439"/>
      <c r="C17" s="439"/>
      <c r="D17" s="289"/>
      <c r="E17" s="439"/>
      <c r="L17" s="289"/>
    </row>
    <row r="18" spans="1:22" s="4" customFormat="1" x14ac:dyDescent="0.2">
      <c r="A18" s="290"/>
      <c r="B18" s="291"/>
      <c r="C18" s="291"/>
      <c r="D18" s="291"/>
      <c r="I18" s="291"/>
      <c r="J18" s="291"/>
      <c r="K18" s="291"/>
      <c r="L18" s="291"/>
      <c r="V18" s="22"/>
    </row>
    <row r="19" spans="1:22" s="4" customFormat="1" x14ac:dyDescent="0.2">
      <c r="A19" s="290"/>
      <c r="B19" s="291"/>
      <c r="C19" s="291"/>
      <c r="D19" s="291"/>
      <c r="I19" s="291"/>
      <c r="J19" s="291"/>
      <c r="K19" s="291"/>
      <c r="L19" s="291"/>
    </row>
    <row r="20" spans="1:22" s="4" customFormat="1" x14ac:dyDescent="0.2">
      <c r="A20" s="290"/>
      <c r="B20" s="291"/>
      <c r="C20" s="291"/>
      <c r="D20" s="291"/>
      <c r="I20" s="291"/>
      <c r="J20" s="291"/>
      <c r="K20" s="291"/>
      <c r="L20" s="291"/>
    </row>
    <row r="21" spans="1:22" s="4" customFormat="1" ht="15.75" x14ac:dyDescent="0.25">
      <c r="A21" s="376" t="s">
        <v>435</v>
      </c>
      <c r="B21" s="122" t="s">
        <v>475</v>
      </c>
      <c r="C21" s="122" t="s">
        <v>480</v>
      </c>
      <c r="D21" s="122" t="s">
        <v>499</v>
      </c>
      <c r="E21" s="122" t="s">
        <v>514</v>
      </c>
      <c r="F21" s="122" t="s">
        <v>544</v>
      </c>
      <c r="I21" s="122"/>
      <c r="J21" s="122"/>
      <c r="K21" s="122"/>
      <c r="L21" s="122"/>
      <c r="M21" s="122"/>
    </row>
    <row r="22" spans="1:22" s="4" customFormat="1" x14ac:dyDescent="0.2">
      <c r="A22" s="290"/>
      <c r="B22" s="291"/>
      <c r="C22" s="291"/>
      <c r="D22" s="291"/>
      <c r="I22" s="291"/>
      <c r="J22" s="291"/>
      <c r="K22" s="291"/>
      <c r="L22" s="291"/>
    </row>
    <row r="23" spans="1:22" s="4" customFormat="1" ht="15.75" x14ac:dyDescent="0.25">
      <c r="A23" s="304" t="s">
        <v>433</v>
      </c>
      <c r="B23" s="292"/>
      <c r="C23" s="292"/>
      <c r="D23" s="292"/>
      <c r="I23" s="292"/>
      <c r="J23" s="292"/>
      <c r="K23" s="292"/>
      <c r="L23" s="292"/>
    </row>
    <row r="24" spans="1:22" s="4" customFormat="1" ht="15.75" x14ac:dyDescent="0.25">
      <c r="A24" s="287" t="s">
        <v>436</v>
      </c>
      <c r="B24" s="293">
        <v>7.589972107030607E-2</v>
      </c>
      <c r="C24" s="293">
        <v>-1.4164393927873054E-2</v>
      </c>
      <c r="D24" s="293">
        <v>1.9739924226566119E-2</v>
      </c>
      <c r="E24" s="293">
        <v>4.5131338807572696E-2</v>
      </c>
      <c r="F24" s="293">
        <v>3.7110887385849889E-2</v>
      </c>
      <c r="G24" s="293"/>
      <c r="H24" s="205"/>
      <c r="I24" s="293"/>
      <c r="J24" s="293"/>
      <c r="K24" s="293"/>
      <c r="L24" s="293"/>
      <c r="M24" s="293"/>
      <c r="P24" s="286"/>
      <c r="Q24" s="286"/>
      <c r="R24" s="286"/>
      <c r="S24" s="286"/>
    </row>
    <row r="25" spans="1:22" s="4" customFormat="1" ht="15.75" x14ac:dyDescent="0.25">
      <c r="A25" s="287" t="s">
        <v>437</v>
      </c>
      <c r="B25" s="293">
        <v>1.861588558226801E-2</v>
      </c>
      <c r="C25" s="293">
        <v>5.7479707238526467E-2</v>
      </c>
      <c r="D25" s="293">
        <v>8.4350352747894153E-2</v>
      </c>
      <c r="E25" s="293">
        <v>0.10807238456876611</v>
      </c>
      <c r="F25" s="293">
        <v>9.6159929237245478E-2</v>
      </c>
      <c r="G25" s="293"/>
      <c r="H25" s="205"/>
      <c r="I25" s="293"/>
      <c r="J25" s="293"/>
      <c r="K25" s="293"/>
      <c r="L25" s="293"/>
      <c r="M25" s="293"/>
      <c r="P25" s="286"/>
      <c r="Q25" s="286"/>
      <c r="R25" s="286"/>
      <c r="S25" s="286"/>
    </row>
    <row r="26" spans="1:22" s="4" customFormat="1" ht="15.75" x14ac:dyDescent="0.25">
      <c r="A26" s="287" t="s">
        <v>438</v>
      </c>
      <c r="B26" s="293">
        <v>4.6628926836965512E-2</v>
      </c>
      <c r="C26" s="293">
        <v>2.1464354573964117E-2</v>
      </c>
      <c r="D26" s="293">
        <v>5.3003702472260272E-2</v>
      </c>
      <c r="E26" s="293">
        <v>7.8500296136138514E-2</v>
      </c>
      <c r="F26" s="293">
        <v>6.9274838990708076E-2</v>
      </c>
      <c r="G26" s="293"/>
      <c r="H26" s="205"/>
      <c r="I26" s="293"/>
      <c r="J26" s="293"/>
      <c r="K26" s="293"/>
      <c r="L26" s="293"/>
      <c r="M26" s="293"/>
      <c r="P26" s="286"/>
      <c r="Q26" s="286"/>
      <c r="R26" s="286"/>
      <c r="S26" s="286"/>
    </row>
    <row r="27" spans="1:22" s="4" customFormat="1" ht="15.75" x14ac:dyDescent="0.25">
      <c r="A27" s="290"/>
      <c r="B27" s="291"/>
      <c r="C27" s="291"/>
      <c r="E27" s="293"/>
      <c r="F27" s="293"/>
      <c r="G27" s="293"/>
      <c r="H27" s="205"/>
      <c r="I27" s="291"/>
      <c r="J27" s="291"/>
      <c r="K27" s="291"/>
    </row>
    <row r="28" spans="1:22" s="4" customFormat="1" ht="15.75" x14ac:dyDescent="0.25">
      <c r="A28" s="304" t="s">
        <v>434</v>
      </c>
      <c r="B28" s="291"/>
      <c r="C28" s="291"/>
      <c r="E28" s="293"/>
      <c r="F28" s="293"/>
      <c r="G28" s="293"/>
      <c r="H28" s="205"/>
      <c r="I28" s="291"/>
      <c r="J28" s="291"/>
      <c r="K28" s="291"/>
    </row>
    <row r="29" spans="1:22" s="4" customFormat="1" ht="15.75" x14ac:dyDescent="0.25">
      <c r="A29" s="124" t="s">
        <v>436</v>
      </c>
      <c r="B29" s="293">
        <v>7.5856476826131836E-2</v>
      </c>
      <c r="C29" s="293">
        <v>-1.4164397887694968E-2</v>
      </c>
      <c r="D29" s="293">
        <v>1.9739920287559221E-2</v>
      </c>
      <c r="E29" s="293">
        <v>4.5131343421971337E-2</v>
      </c>
      <c r="F29" s="293">
        <v>3.7110880598627771E-2</v>
      </c>
      <c r="G29" s="293"/>
      <c r="H29" s="205"/>
      <c r="I29" s="293"/>
      <c r="J29" s="293"/>
      <c r="K29" s="293"/>
      <c r="L29" s="293"/>
      <c r="M29" s="293"/>
      <c r="P29" s="286"/>
      <c r="Q29" s="286"/>
      <c r="R29" s="286"/>
      <c r="S29" s="286"/>
    </row>
    <row r="30" spans="1:22" s="4" customFormat="1" ht="15.75" x14ac:dyDescent="0.25">
      <c r="G30" s="293"/>
      <c r="H30" s="205"/>
    </row>
    <row r="31" spans="1:22" s="4" customFormat="1" x14ac:dyDescent="0.2">
      <c r="H31" s="205"/>
    </row>
    <row r="32" spans="1:22" s="4" customFormat="1" x14ac:dyDescent="0.2">
      <c r="H32" s="205"/>
    </row>
    <row r="33" spans="1:13" x14ac:dyDescent="0.2">
      <c r="A33" s="543" t="s">
        <v>466</v>
      </c>
      <c r="B33" s="543"/>
      <c r="C33" s="543"/>
      <c r="D33" s="543"/>
      <c r="E33" s="543"/>
      <c r="F33" s="543"/>
      <c r="H33" s="205"/>
      <c r="I33"/>
      <c r="J33"/>
      <c r="K33"/>
      <c r="L33"/>
      <c r="M33"/>
    </row>
    <row r="34" spans="1:13" x14ac:dyDescent="0.2">
      <c r="A34" s="542" t="s">
        <v>467</v>
      </c>
      <c r="B34" s="542"/>
      <c r="C34" s="542"/>
      <c r="D34" s="542"/>
      <c r="E34" s="542"/>
      <c r="I34"/>
      <c r="J34"/>
      <c r="K34"/>
      <c r="L34"/>
    </row>
  </sheetData>
  <mergeCells count="6">
    <mergeCell ref="A34:E34"/>
    <mergeCell ref="A1:F1"/>
    <mergeCell ref="A2:F2"/>
    <mergeCell ref="A3:F3"/>
    <mergeCell ref="A4:F4"/>
    <mergeCell ref="A33:F33"/>
  </mergeCells>
  <phoneticPr fontId="45" type="noConversion"/>
  <pageMargins left="0.85" right="0" top="1.25" bottom="0.5" header="0.5" footer="0.25"/>
  <pageSetup scale="90" orientation="portrait" r:id="rId1"/>
  <headerFooter alignWithMargins="0">
    <oddHeader>&amp;R&amp;"Times New Roman,Bold Italic"&amp;9Pennsylvania Department of Revenue</oddHeader>
    <oddFooter>&amp;C&amp;11- 30 -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A37" zoomScale="75" zoomScaleNormal="75" workbookViewId="0">
      <selection activeCell="E14" sqref="E14"/>
    </sheetView>
  </sheetViews>
  <sheetFormatPr defaultRowHeight="12.75" x14ac:dyDescent="0.2"/>
  <cols>
    <col min="1" max="1" width="6.83203125" customWidth="1"/>
    <col min="2" max="2" width="20.6640625" customWidth="1"/>
    <col min="3" max="3" width="11.6640625" customWidth="1"/>
    <col min="4" max="13" width="16" customWidth="1"/>
    <col min="16" max="20" width="13.1640625" bestFit="1" customWidth="1"/>
  </cols>
  <sheetData>
    <row r="1" spans="1:20" s="102" customFormat="1" ht="24" customHeight="1" x14ac:dyDescent="0.3">
      <c r="A1" s="483" t="s">
        <v>262</v>
      </c>
      <c r="B1" s="481" t="s">
        <v>286</v>
      </c>
      <c r="C1" s="481"/>
      <c r="D1" s="481"/>
      <c r="E1" s="481"/>
      <c r="F1" s="481"/>
      <c r="G1" s="481"/>
      <c r="H1" s="481"/>
      <c r="I1" s="481"/>
      <c r="J1" s="481"/>
      <c r="K1" s="481"/>
      <c r="L1" s="481"/>
      <c r="M1" s="481"/>
    </row>
    <row r="2" spans="1:20" s="92" customFormat="1" ht="15.75" x14ac:dyDescent="0.25">
      <c r="A2" s="483"/>
      <c r="B2" s="90"/>
      <c r="C2" s="34"/>
      <c r="D2" s="34"/>
      <c r="E2" s="34"/>
      <c r="F2" s="34"/>
      <c r="G2" s="34"/>
      <c r="H2" s="34"/>
      <c r="I2" s="34"/>
      <c r="J2" s="34"/>
      <c r="K2" s="34"/>
      <c r="L2" s="34"/>
      <c r="M2" s="93"/>
    </row>
    <row r="3" spans="1:20" s="92" customFormat="1" ht="15.75" x14ac:dyDescent="0.25">
      <c r="A3" s="483"/>
      <c r="B3" s="90"/>
      <c r="C3" s="34"/>
      <c r="D3" s="34"/>
      <c r="E3" s="34"/>
      <c r="F3" s="34"/>
      <c r="G3" s="34"/>
      <c r="H3" s="34"/>
      <c r="I3" s="34"/>
      <c r="J3" s="34"/>
      <c r="K3" s="34"/>
      <c r="L3" s="34"/>
      <c r="M3" s="93"/>
    </row>
    <row r="4" spans="1:20" s="92" customFormat="1" ht="15.75" x14ac:dyDescent="0.25">
      <c r="A4" s="483"/>
      <c r="B4" s="90"/>
      <c r="C4" s="10"/>
      <c r="D4" s="113">
        <v>2007</v>
      </c>
      <c r="E4" s="113">
        <v>2008</v>
      </c>
      <c r="F4" s="113">
        <v>2009</v>
      </c>
      <c r="G4" s="113">
        <v>2010</v>
      </c>
      <c r="H4" s="113">
        <v>2011</v>
      </c>
      <c r="I4" s="113">
        <v>2012</v>
      </c>
      <c r="J4" s="113">
        <v>2013</v>
      </c>
      <c r="K4" s="113">
        <v>2014</v>
      </c>
      <c r="L4" s="113">
        <v>2015</v>
      </c>
      <c r="M4" s="113">
        <v>2016</v>
      </c>
      <c r="P4" s="94"/>
      <c r="Q4" s="94"/>
      <c r="R4" s="94"/>
      <c r="S4" s="94"/>
      <c r="T4" s="94"/>
    </row>
    <row r="5" spans="1:20" s="92" customFormat="1" ht="15.75" x14ac:dyDescent="0.25">
      <c r="A5" s="483"/>
      <c r="B5" s="35" t="s">
        <v>14</v>
      </c>
      <c r="C5" s="10"/>
      <c r="D5" s="214">
        <v>0.99999999999999989</v>
      </c>
      <c r="E5" s="214">
        <v>1</v>
      </c>
      <c r="F5" s="214">
        <v>0.99999999999999989</v>
      </c>
      <c r="G5" s="214">
        <v>0.99999999999999978</v>
      </c>
      <c r="H5" s="214">
        <v>0.99999999999999989</v>
      </c>
      <c r="I5" s="214">
        <v>1.0000000000000002</v>
      </c>
      <c r="J5" s="214">
        <v>1</v>
      </c>
      <c r="K5" s="214">
        <v>1</v>
      </c>
      <c r="L5" s="214">
        <v>0.99999999999999989</v>
      </c>
      <c r="M5" s="214">
        <v>0.99999999341910706</v>
      </c>
      <c r="P5" s="98"/>
      <c r="Q5" s="98"/>
      <c r="R5" s="98"/>
      <c r="S5" s="98"/>
      <c r="T5" s="98"/>
    </row>
    <row r="6" spans="1:20" s="92" customFormat="1" ht="15.75" x14ac:dyDescent="0.25">
      <c r="A6" s="483"/>
      <c r="B6" s="90"/>
      <c r="C6" s="10"/>
      <c r="D6" s="214"/>
      <c r="E6" s="214"/>
      <c r="F6" s="214"/>
      <c r="G6" s="214"/>
      <c r="H6" s="214"/>
      <c r="I6" s="214"/>
      <c r="J6" s="214"/>
      <c r="K6" s="214"/>
      <c r="L6" s="214"/>
      <c r="M6" s="99"/>
      <c r="P6" s="99"/>
      <c r="Q6" s="99"/>
      <c r="R6" s="99"/>
      <c r="S6" s="99"/>
      <c r="T6" s="99"/>
    </row>
    <row r="7" spans="1:20" s="92" customFormat="1" ht="15.75" x14ac:dyDescent="0.25">
      <c r="A7" s="483"/>
      <c r="B7" s="35" t="s">
        <v>15</v>
      </c>
      <c r="C7" s="10"/>
      <c r="D7" s="214">
        <v>0.97211877230546317</v>
      </c>
      <c r="E7" s="214">
        <v>0.9772673672743033</v>
      </c>
      <c r="F7" s="214">
        <v>0.99078555659873158</v>
      </c>
      <c r="G7" s="214">
        <v>0.90096150274086917</v>
      </c>
      <c r="H7" s="214">
        <v>0.96230178529369725</v>
      </c>
      <c r="I7" s="214">
        <v>0.98087032231875848</v>
      </c>
      <c r="J7" s="214">
        <v>0.97976108135076756</v>
      </c>
      <c r="K7" s="214">
        <v>0.98220415683243179</v>
      </c>
      <c r="L7" s="214">
        <v>0.96403751188123288</v>
      </c>
      <c r="M7" s="214">
        <v>0.97916736674388261</v>
      </c>
      <c r="P7" s="98"/>
      <c r="Q7" s="98"/>
      <c r="R7" s="98"/>
      <c r="S7" s="98"/>
      <c r="T7" s="98"/>
    </row>
    <row r="8" spans="1:20" s="92" customFormat="1" ht="15.75" x14ac:dyDescent="0.25">
      <c r="A8" s="483"/>
      <c r="B8" s="90"/>
      <c r="C8" s="10"/>
      <c r="D8" s="214"/>
      <c r="E8" s="214"/>
      <c r="F8" s="214"/>
      <c r="G8" s="214"/>
      <c r="H8" s="214"/>
      <c r="I8" s="214"/>
      <c r="J8" s="214"/>
      <c r="K8" s="214"/>
      <c r="L8" s="214"/>
      <c r="M8" s="99"/>
      <c r="P8" s="99"/>
      <c r="Q8" s="99"/>
      <c r="R8" s="99"/>
      <c r="S8" s="99"/>
      <c r="T8" s="99"/>
    </row>
    <row r="9" spans="1:20" s="92" customFormat="1" ht="15.75" x14ac:dyDescent="0.25">
      <c r="A9" s="483"/>
      <c r="B9" s="35" t="s">
        <v>16</v>
      </c>
      <c r="C9" s="10"/>
      <c r="D9" s="214">
        <v>0.19950549620916874</v>
      </c>
      <c r="E9" s="214">
        <v>0.19541884969807322</v>
      </c>
      <c r="F9" s="214">
        <v>0.18935873896348665</v>
      </c>
      <c r="G9" s="214">
        <v>0.16562428619419839</v>
      </c>
      <c r="H9" s="214">
        <v>0.17790993275049025</v>
      </c>
      <c r="I9" s="214">
        <v>0.1793377463500381</v>
      </c>
      <c r="J9" s="214">
        <v>0.18116131550479392</v>
      </c>
      <c r="K9" s="214">
        <v>0.17122931917128451</v>
      </c>
      <c r="L9" s="214">
        <v>0.16725983430707736</v>
      </c>
      <c r="M9" s="214">
        <v>0.16626487691338715</v>
      </c>
      <c r="P9" s="98"/>
      <c r="Q9" s="98"/>
      <c r="R9" s="98"/>
      <c r="S9" s="98"/>
      <c r="T9" s="98"/>
    </row>
    <row r="10" spans="1:20" s="92" customFormat="1" ht="15.75" x14ac:dyDescent="0.25">
      <c r="A10" s="483"/>
      <c r="B10" s="145" t="s">
        <v>17</v>
      </c>
      <c r="C10" s="10"/>
      <c r="D10" s="215">
        <v>-1.5260520357247244E-5</v>
      </c>
      <c r="E10" s="215">
        <v>-8.3542266749098247E-6</v>
      </c>
      <c r="F10" s="215">
        <v>1.5399084739475621E-4</v>
      </c>
      <c r="G10" s="215">
        <v>8.4945054200461089E-5</v>
      </c>
      <c r="H10" s="215">
        <v>6.7103533908257636E-5</v>
      </c>
      <c r="I10" s="215">
        <v>1.6049522787045674E-4</v>
      </c>
      <c r="J10" s="215">
        <v>1.2027709759854018E-4</v>
      </c>
      <c r="K10" s="215">
        <v>2.5965804897963946E-5</v>
      </c>
      <c r="L10" s="215">
        <v>3.6555657649128907E-4</v>
      </c>
      <c r="M10" s="215">
        <v>5.2971423859326054E-5</v>
      </c>
      <c r="P10" s="100"/>
      <c r="Q10" s="100"/>
      <c r="R10" s="100"/>
      <c r="S10" s="100"/>
      <c r="T10" s="100"/>
    </row>
    <row r="11" spans="1:20" s="92" customFormat="1" ht="15.75" x14ac:dyDescent="0.25">
      <c r="A11" s="483"/>
      <c r="B11" s="145" t="s">
        <v>18</v>
      </c>
      <c r="C11" s="10"/>
      <c r="D11" s="215">
        <v>9.0802996549157189E-2</v>
      </c>
      <c r="E11" s="215">
        <v>8.6567310061989144E-2</v>
      </c>
      <c r="F11" s="215">
        <v>7.7552068984246103E-2</v>
      </c>
      <c r="G11" s="215">
        <v>6.4776915741259405E-2</v>
      </c>
      <c r="H11" s="215">
        <v>7.7515143530257652E-2</v>
      </c>
      <c r="I11" s="215">
        <v>7.3068904690030134E-2</v>
      </c>
      <c r="J11" s="215">
        <v>8.4596827376041198E-2</v>
      </c>
      <c r="K11" s="215">
        <v>8.7447889049232716E-2</v>
      </c>
      <c r="L11" s="215">
        <v>9.1901084002551953E-2</v>
      </c>
      <c r="M11" s="215">
        <v>9.1981945206877788E-2</v>
      </c>
      <c r="P11" s="100"/>
      <c r="Q11" s="100"/>
      <c r="R11" s="100"/>
      <c r="S11" s="100"/>
      <c r="T11" s="100"/>
    </row>
    <row r="12" spans="1:20" s="92" customFormat="1" ht="15.75" x14ac:dyDescent="0.25">
      <c r="A12" s="483"/>
      <c r="B12" s="145" t="s">
        <v>19</v>
      </c>
      <c r="C12" s="10"/>
      <c r="D12" s="215">
        <v>3.6429065335120123E-2</v>
      </c>
      <c r="E12" s="215">
        <v>3.6520335915035097E-2</v>
      </c>
      <c r="F12" s="215">
        <v>3.0854299884929798E-2</v>
      </c>
      <c r="G12" s="215">
        <v>2.7531251542416785E-2</v>
      </c>
      <c r="H12" s="215">
        <v>2.9798038803088137E-2</v>
      </c>
      <c r="I12" s="215">
        <v>3.0249403636167075E-2</v>
      </c>
      <c r="J12" s="215">
        <v>2.1023137285830482E-2</v>
      </c>
      <c r="K12" s="215">
        <v>1.1193264033099472E-2</v>
      </c>
      <c r="L12" s="215">
        <v>7.8969268154986724E-3</v>
      </c>
      <c r="M12" s="215">
        <v>4.8728788047144537E-3</v>
      </c>
      <c r="P12" s="100"/>
      <c r="Q12" s="100"/>
      <c r="R12" s="100"/>
      <c r="S12" s="100"/>
      <c r="T12" s="100"/>
    </row>
    <row r="13" spans="1:20" s="92" customFormat="1" ht="15.75" x14ac:dyDescent="0.25">
      <c r="A13" s="483"/>
      <c r="B13" s="111" t="s">
        <v>277</v>
      </c>
      <c r="C13" s="10"/>
      <c r="D13" s="216">
        <v>7.2288694845248649E-2</v>
      </c>
      <c r="E13" s="216">
        <v>7.2339557947723857E-2</v>
      </c>
      <c r="F13" s="216">
        <v>8.0798379246915977E-2</v>
      </c>
      <c r="G13" s="216">
        <v>7.3231173856321746E-2</v>
      </c>
      <c r="H13" s="216">
        <v>7.0529646883236222E-2</v>
      </c>
      <c r="I13" s="216">
        <v>7.5858942795970427E-2</v>
      </c>
      <c r="J13" s="216">
        <v>7.5421073745323711E-2</v>
      </c>
      <c r="K13" s="216">
        <v>7.2562200284054329E-2</v>
      </c>
      <c r="L13" s="216">
        <v>6.7096266912535438E-2</v>
      </c>
      <c r="M13" s="216">
        <v>6.9357081477935553E-2</v>
      </c>
      <c r="P13" s="101"/>
      <c r="Q13" s="101"/>
      <c r="R13" s="101"/>
      <c r="S13" s="101"/>
      <c r="T13" s="101"/>
    </row>
    <row r="14" spans="1:20" s="92" customFormat="1" ht="15.75" x14ac:dyDescent="0.25">
      <c r="A14" s="483"/>
      <c r="B14" s="145" t="s">
        <v>20</v>
      </c>
      <c r="C14" s="10"/>
      <c r="D14" s="215">
        <v>4.7116284021026002E-2</v>
      </c>
      <c r="E14" s="215">
        <v>4.8298319290315396E-2</v>
      </c>
      <c r="F14" s="215">
        <v>5.3928977991407272E-2</v>
      </c>
      <c r="G14" s="215">
        <v>4.6537224961647083E-2</v>
      </c>
      <c r="H14" s="215">
        <v>4.4555908021507822E-2</v>
      </c>
      <c r="I14" s="215">
        <v>4.8053438613774722E-2</v>
      </c>
      <c r="J14" s="215">
        <v>4.5598973044079845E-2</v>
      </c>
      <c r="K14" s="215">
        <v>4.4717117839197761E-2</v>
      </c>
      <c r="L14" s="215">
        <v>4.1246062548383811E-2</v>
      </c>
      <c r="M14" s="215">
        <v>4.2227825108356015E-2</v>
      </c>
      <c r="P14" s="100"/>
      <c r="Q14" s="100"/>
      <c r="R14" s="100"/>
      <c r="S14" s="100"/>
      <c r="T14" s="100"/>
    </row>
    <row r="15" spans="1:20" s="92" customFormat="1" ht="15.75" x14ac:dyDescent="0.25">
      <c r="A15" s="483"/>
      <c r="B15" s="145" t="s">
        <v>21</v>
      </c>
      <c r="C15" s="10"/>
      <c r="D15" s="215">
        <v>1.731131905453906E-3</v>
      </c>
      <c r="E15" s="215">
        <v>1.6001431611411218E-3</v>
      </c>
      <c r="F15" s="215">
        <v>1.6399231910146305E-3</v>
      </c>
      <c r="G15" s="215">
        <v>1.4304439623943272E-3</v>
      </c>
      <c r="H15" s="215">
        <v>1.2522601454226785E-3</v>
      </c>
      <c r="I15" s="215">
        <v>1.0376742686299299E-3</v>
      </c>
      <c r="J15" s="215">
        <v>1.5318739968520451E-3</v>
      </c>
      <c r="K15" s="215">
        <v>1.2950663031743405E-3</v>
      </c>
      <c r="L15" s="215">
        <v>1.2472635540707214E-3</v>
      </c>
      <c r="M15" s="215">
        <v>1.2689064812870269E-3</v>
      </c>
      <c r="P15" s="100"/>
      <c r="Q15" s="100"/>
      <c r="R15" s="100"/>
      <c r="S15" s="100"/>
      <c r="T15" s="100"/>
    </row>
    <row r="16" spans="1:20" s="92" customFormat="1" ht="15.75" x14ac:dyDescent="0.25">
      <c r="A16" s="483"/>
      <c r="B16" s="145" t="s">
        <v>22</v>
      </c>
      <c r="C16" s="10"/>
      <c r="D16" s="215">
        <v>1.5027313610368543E-2</v>
      </c>
      <c r="E16" s="215">
        <v>1.4975220877698262E-2</v>
      </c>
      <c r="F16" s="215">
        <v>1.6903203800818611E-2</v>
      </c>
      <c r="G16" s="215">
        <v>1.6620574733249023E-2</v>
      </c>
      <c r="H16" s="215">
        <v>1.5586824975077535E-2</v>
      </c>
      <c r="I16" s="215">
        <v>1.6562199386866698E-2</v>
      </c>
      <c r="J16" s="215">
        <v>1.5601868066133487E-2</v>
      </c>
      <c r="K16" s="215">
        <v>1.5103678689275682E-2</v>
      </c>
      <c r="L16" s="215">
        <v>1.4850281714575798E-2</v>
      </c>
      <c r="M16" s="215">
        <v>1.5035685233870664E-2</v>
      </c>
      <c r="P16" s="100"/>
      <c r="Q16" s="100"/>
      <c r="R16" s="100"/>
      <c r="S16" s="100"/>
      <c r="T16" s="100"/>
    </row>
    <row r="17" spans="1:20" s="92" customFormat="1" ht="15.75" x14ac:dyDescent="0.25">
      <c r="A17" s="483"/>
      <c r="B17" s="145" t="s">
        <v>23</v>
      </c>
      <c r="C17" s="10"/>
      <c r="D17" s="215">
        <v>7.7832645280998041E-3</v>
      </c>
      <c r="E17" s="215">
        <v>6.8690386867202493E-3</v>
      </c>
      <c r="F17" s="215">
        <v>7.7754118146594088E-3</v>
      </c>
      <c r="G17" s="215">
        <v>8.0584735262767028E-3</v>
      </c>
      <c r="H17" s="215">
        <v>8.642018681552583E-3</v>
      </c>
      <c r="I17" s="215">
        <v>9.8440027765524987E-3</v>
      </c>
      <c r="J17" s="215">
        <v>1.2269291550805438E-2</v>
      </c>
      <c r="K17" s="215">
        <v>1.1111717527400065E-2</v>
      </c>
      <c r="L17" s="215">
        <v>9.6127953644406239E-3</v>
      </c>
      <c r="M17" s="215">
        <v>1.067898076913947E-2</v>
      </c>
      <c r="P17" s="100"/>
      <c r="Q17" s="100"/>
      <c r="R17" s="100"/>
      <c r="S17" s="100"/>
      <c r="T17" s="100"/>
    </row>
    <row r="18" spans="1:20" s="92" customFormat="1" ht="15.75" x14ac:dyDescent="0.25">
      <c r="A18" s="483"/>
      <c r="B18" s="145" t="s">
        <v>24</v>
      </c>
      <c r="C18" s="10"/>
      <c r="D18" s="215">
        <v>6.3070078030040197E-4</v>
      </c>
      <c r="E18" s="215">
        <v>5.9683593184882942E-4</v>
      </c>
      <c r="F18" s="215">
        <v>5.508624490160696E-4</v>
      </c>
      <c r="G18" s="215">
        <v>5.8445667275460367E-4</v>
      </c>
      <c r="H18" s="215">
        <v>4.9263505967561271E-4</v>
      </c>
      <c r="I18" s="215">
        <v>3.6162775014657718E-4</v>
      </c>
      <c r="J18" s="215">
        <v>4.1906708745288545E-4</v>
      </c>
      <c r="K18" s="215">
        <v>3.3461992500648789E-4</v>
      </c>
      <c r="L18" s="215">
        <v>1.3986373106447168E-4</v>
      </c>
      <c r="M18" s="215">
        <v>1.4568388528238889E-4</v>
      </c>
      <c r="P18" s="100"/>
      <c r="Q18" s="100"/>
      <c r="R18" s="100"/>
      <c r="S18" s="100"/>
      <c r="T18" s="100"/>
    </row>
    <row r="19" spans="1:20" s="92" customFormat="1" ht="15.75" x14ac:dyDescent="0.25">
      <c r="A19" s="483"/>
      <c r="B19" s="90"/>
      <c r="C19" s="10"/>
      <c r="D19" s="147"/>
      <c r="E19" s="147"/>
      <c r="F19" s="147"/>
      <c r="G19" s="147"/>
      <c r="H19" s="147"/>
      <c r="I19" s="147"/>
      <c r="J19" s="147"/>
      <c r="K19" s="217"/>
      <c r="L19" s="217"/>
      <c r="M19" s="217"/>
      <c r="P19" s="99"/>
      <c r="Q19" s="99"/>
      <c r="R19" s="99"/>
      <c r="S19" s="99"/>
      <c r="T19" s="99"/>
    </row>
    <row r="20" spans="1:20" s="92" customFormat="1" ht="15.75" x14ac:dyDescent="0.25">
      <c r="A20" s="483"/>
      <c r="B20" s="35" t="s">
        <v>25</v>
      </c>
      <c r="C20" s="10"/>
      <c r="D20" s="214">
        <v>0.35097447826462252</v>
      </c>
      <c r="E20" s="214">
        <v>0.3422377047991283</v>
      </c>
      <c r="F20" s="214">
        <v>0.3596649665388425</v>
      </c>
      <c r="G20" s="214">
        <v>0.33647185903641524</v>
      </c>
      <c r="H20" s="214">
        <v>0.36270041399510533</v>
      </c>
      <c r="I20" s="214">
        <v>0.3673032731583597</v>
      </c>
      <c r="J20" s="214">
        <v>0.35795074310567732</v>
      </c>
      <c r="K20" s="214">
        <v>0.36538193730492086</v>
      </c>
      <c r="L20" s="214">
        <v>0.35234774737221536</v>
      </c>
      <c r="M20" s="214">
        <v>0.35854809276474214</v>
      </c>
      <c r="P20" s="98"/>
      <c r="Q20" s="98"/>
      <c r="R20" s="98"/>
      <c r="S20" s="98"/>
      <c r="T20" s="98"/>
    </row>
    <row r="21" spans="1:20" s="92" customFormat="1" ht="15.75" x14ac:dyDescent="0.25">
      <c r="A21" s="483"/>
      <c r="B21" s="111" t="s">
        <v>278</v>
      </c>
      <c r="C21" s="10"/>
      <c r="D21" s="216">
        <v>0.31296820228386618</v>
      </c>
      <c r="E21" s="216">
        <v>0.30422997802374813</v>
      </c>
      <c r="F21" s="216">
        <v>0.31866705187832156</v>
      </c>
      <c r="G21" s="216">
        <v>0.29040519622824307</v>
      </c>
      <c r="H21" s="216">
        <v>0.31240314002464487</v>
      </c>
      <c r="I21" s="216">
        <v>0.31694002374048136</v>
      </c>
      <c r="J21" s="216">
        <v>0.31045943712717494</v>
      </c>
      <c r="K21" s="216">
        <v>0.31913772895730169</v>
      </c>
      <c r="L21" s="216">
        <v>0.31030829714111102</v>
      </c>
      <c r="M21" s="216">
        <v>0.31698018462275351</v>
      </c>
      <c r="P21" s="101"/>
      <c r="Q21" s="101"/>
      <c r="R21" s="101"/>
      <c r="S21" s="101"/>
      <c r="T21" s="101"/>
    </row>
    <row r="22" spans="1:20" s="92" customFormat="1" ht="15.75" x14ac:dyDescent="0.25">
      <c r="A22" s="483"/>
      <c r="B22" s="145" t="s">
        <v>26</v>
      </c>
      <c r="C22" s="10"/>
      <c r="D22" s="215">
        <v>0.27038364336590937</v>
      </c>
      <c r="E22" s="215">
        <v>0.26481389430398516</v>
      </c>
      <c r="F22" s="215">
        <v>0.28108174918196199</v>
      </c>
      <c r="G22" s="215">
        <v>0.25439150659699994</v>
      </c>
      <c r="H22" s="215">
        <v>0.2737496761684784</v>
      </c>
      <c r="I22" s="215">
        <v>0.2750072831211125</v>
      </c>
      <c r="J22" s="215">
        <v>0.26970181406435267</v>
      </c>
      <c r="K22" s="215">
        <v>0.27587651479252623</v>
      </c>
      <c r="L22" s="215">
        <v>0.26695726722000668</v>
      </c>
      <c r="M22" s="215">
        <v>0.27338248177398672</v>
      </c>
      <c r="P22" s="100"/>
      <c r="Q22" s="100"/>
      <c r="R22" s="100"/>
      <c r="S22" s="100"/>
      <c r="T22" s="100"/>
    </row>
    <row r="23" spans="1:20" s="92" customFormat="1" ht="15.75" x14ac:dyDescent="0.25">
      <c r="A23" s="483"/>
      <c r="B23" s="145" t="s">
        <v>27</v>
      </c>
      <c r="C23" s="10"/>
      <c r="D23" s="215">
        <v>4.258455891795683E-2</v>
      </c>
      <c r="E23" s="215">
        <v>3.9416083719762983E-2</v>
      </c>
      <c r="F23" s="215">
        <v>3.7585302696359547E-2</v>
      </c>
      <c r="G23" s="215">
        <v>3.6013689631243129E-2</v>
      </c>
      <c r="H23" s="215">
        <v>3.8653463856166387E-2</v>
      </c>
      <c r="I23" s="215">
        <v>4.193274061936883E-2</v>
      </c>
      <c r="J23" s="215">
        <v>4.0757623062822303E-2</v>
      </c>
      <c r="K23" s="215">
        <v>4.3261214164775463E-2</v>
      </c>
      <c r="L23" s="215">
        <v>4.3351029921104386E-2</v>
      </c>
      <c r="M23" s="215">
        <v>4.3597702848766892E-2</v>
      </c>
      <c r="P23" s="100"/>
      <c r="Q23" s="100"/>
      <c r="R23" s="100"/>
      <c r="S23" s="100"/>
      <c r="T23" s="100"/>
    </row>
    <row r="24" spans="1:20" s="92" customFormat="1" ht="15.75" x14ac:dyDescent="0.25">
      <c r="A24" s="483"/>
      <c r="B24" s="145" t="s">
        <v>28</v>
      </c>
      <c r="C24" s="10"/>
      <c r="D24" s="215">
        <v>2.8364328593078927E-2</v>
      </c>
      <c r="E24" s="215">
        <v>2.8074076608719172E-2</v>
      </c>
      <c r="F24" s="215">
        <v>2.9540339058252336E-2</v>
      </c>
      <c r="G24" s="215">
        <v>3.5302757925219114E-2</v>
      </c>
      <c r="H24" s="215">
        <v>3.9108173406486445E-2</v>
      </c>
      <c r="I24" s="215">
        <v>3.8655505735682778E-2</v>
      </c>
      <c r="J24" s="215">
        <v>3.5748344491065759E-2</v>
      </c>
      <c r="K24" s="215">
        <v>3.4149068223144445E-2</v>
      </c>
      <c r="L24" s="215">
        <v>3.0308258091868597E-2</v>
      </c>
      <c r="M24" s="215">
        <v>2.9497262486021771E-2</v>
      </c>
      <c r="P24" s="100"/>
      <c r="Q24" s="100"/>
      <c r="R24" s="100"/>
      <c r="S24" s="100"/>
      <c r="T24" s="100"/>
    </row>
    <row r="25" spans="1:20" s="92" customFormat="1" ht="15.75" x14ac:dyDescent="0.25">
      <c r="A25" s="483"/>
      <c r="B25" s="145" t="s">
        <v>29</v>
      </c>
      <c r="C25" s="10"/>
      <c r="D25" s="215">
        <v>9.1701111856875846E-4</v>
      </c>
      <c r="E25" s="215">
        <v>9.4131636991941344E-4</v>
      </c>
      <c r="F25" s="215">
        <v>1.0172316888819105E-3</v>
      </c>
      <c r="G25" s="215">
        <v>9.6162452806373326E-4</v>
      </c>
      <c r="H25" s="215">
        <v>9.4275158376832624E-4</v>
      </c>
      <c r="I25" s="215">
        <v>9.3585966311169548E-4</v>
      </c>
      <c r="J25" s="215">
        <v>8.7800602314033673E-4</v>
      </c>
      <c r="K25" s="215">
        <v>8.7726065894328886E-4</v>
      </c>
      <c r="L25" s="215">
        <v>7.9996125832439786E-4</v>
      </c>
      <c r="M25" s="215">
        <v>8.0728127308870678E-4</v>
      </c>
      <c r="P25" s="100"/>
      <c r="Q25" s="100"/>
      <c r="R25" s="100"/>
      <c r="S25" s="100"/>
      <c r="T25" s="100"/>
    </row>
    <row r="26" spans="1:20" s="92" customFormat="1" ht="15.75" x14ac:dyDescent="0.25">
      <c r="A26" s="483"/>
      <c r="B26" s="145" t="s">
        <v>30</v>
      </c>
      <c r="C26" s="10"/>
      <c r="D26" s="215">
        <v>8.7249362691086321E-3</v>
      </c>
      <c r="E26" s="215">
        <v>8.9923337967416223E-3</v>
      </c>
      <c r="F26" s="215">
        <v>1.044034391338667E-2</v>
      </c>
      <c r="G26" s="215">
        <v>9.8022803548893003E-3</v>
      </c>
      <c r="H26" s="215">
        <v>1.0246348980205756E-2</v>
      </c>
      <c r="I26" s="215">
        <v>1.0771884019083879E-2</v>
      </c>
      <c r="J26" s="215">
        <v>1.0864955464296167E-2</v>
      </c>
      <c r="K26" s="215">
        <v>1.1217879465531454E-2</v>
      </c>
      <c r="L26" s="215">
        <v>1.0931230880911342E-2</v>
      </c>
      <c r="M26" s="215">
        <v>1.126336438287814E-2</v>
      </c>
      <c r="P26" s="100"/>
      <c r="Q26" s="100"/>
      <c r="R26" s="100"/>
      <c r="S26" s="100"/>
      <c r="T26" s="100"/>
    </row>
    <row r="27" spans="1:20" s="92" customFormat="1" ht="15.75" x14ac:dyDescent="0.25">
      <c r="A27" s="483"/>
      <c r="B27" s="90"/>
      <c r="C27" s="10"/>
      <c r="D27" s="147"/>
      <c r="E27" s="147"/>
      <c r="F27" s="147"/>
      <c r="G27" s="147"/>
      <c r="H27" s="147"/>
      <c r="I27" s="147"/>
      <c r="J27" s="147"/>
      <c r="K27" s="217"/>
      <c r="L27" s="217"/>
      <c r="M27" s="217"/>
      <c r="P27" s="99"/>
      <c r="Q27" s="99"/>
      <c r="R27" s="99"/>
      <c r="S27" s="99"/>
      <c r="T27" s="99"/>
    </row>
    <row r="28" spans="1:20" s="92" customFormat="1" ht="15.75" x14ac:dyDescent="0.25">
      <c r="A28" s="483"/>
      <c r="B28" s="35" t="s">
        <v>31</v>
      </c>
      <c r="C28" s="10"/>
      <c r="D28" s="214">
        <v>0.42163879783167196</v>
      </c>
      <c r="E28" s="214">
        <v>0.4396108127771019</v>
      </c>
      <c r="F28" s="214">
        <v>0.44176185109640259</v>
      </c>
      <c r="G28" s="214">
        <v>0.39886535751025531</v>
      </c>
      <c r="H28" s="214">
        <v>0.42169143854810165</v>
      </c>
      <c r="I28" s="214">
        <v>0.43422930281036082</v>
      </c>
      <c r="J28" s="214">
        <v>0.44064902274029666</v>
      </c>
      <c r="K28" s="214">
        <v>0.44559290035622651</v>
      </c>
      <c r="L28" s="214">
        <v>0.44442993020194016</v>
      </c>
      <c r="M28" s="214">
        <v>0.45435439706575331</v>
      </c>
      <c r="P28" s="98"/>
      <c r="Q28" s="98"/>
      <c r="R28" s="98"/>
      <c r="S28" s="98"/>
      <c r="T28" s="98"/>
    </row>
    <row r="29" spans="1:20" s="92" customFormat="1" ht="15.75" x14ac:dyDescent="0.25">
      <c r="A29" s="483"/>
      <c r="B29" s="111" t="s">
        <v>279</v>
      </c>
      <c r="C29" s="10"/>
      <c r="D29" s="216">
        <v>0.37383849136956415</v>
      </c>
      <c r="E29" s="216">
        <v>0.39056561188797806</v>
      </c>
      <c r="F29" s="216">
        <v>0.39947995552413845</v>
      </c>
      <c r="G29" s="216">
        <v>0.36055683844040382</v>
      </c>
      <c r="H29" s="216">
        <v>0.37951861192746517</v>
      </c>
      <c r="I29" s="216">
        <v>0.39022066741374617</v>
      </c>
      <c r="J29" s="216">
        <v>0.39694439477741966</v>
      </c>
      <c r="K29" s="216">
        <v>0.39980575361656961</v>
      </c>
      <c r="L29" s="216">
        <v>0.39576285922610449</v>
      </c>
      <c r="M29" s="216">
        <v>0.40470302712430761</v>
      </c>
      <c r="P29" s="101"/>
      <c r="Q29" s="101"/>
      <c r="R29" s="101"/>
      <c r="S29" s="101"/>
      <c r="T29" s="101"/>
    </row>
    <row r="30" spans="1:20" s="92" customFormat="1" ht="15.75" x14ac:dyDescent="0.25">
      <c r="A30" s="483"/>
      <c r="B30" s="145" t="s">
        <v>32</v>
      </c>
      <c r="C30" s="10"/>
      <c r="D30" s="215">
        <v>0.2742758707436273</v>
      </c>
      <c r="E30" s="215">
        <v>0.27968064023211486</v>
      </c>
      <c r="F30" s="215">
        <v>0.30546988951634702</v>
      </c>
      <c r="G30" s="215">
        <v>0.28398674191197126</v>
      </c>
      <c r="H30" s="215">
        <v>0.29142785022120421</v>
      </c>
      <c r="I30" s="215">
        <v>0.29974450442252287</v>
      </c>
      <c r="J30" s="215">
        <v>0.29751526157561825</v>
      </c>
      <c r="K30" s="215">
        <v>0.30565153797174233</v>
      </c>
      <c r="L30" s="215">
        <v>0.29653400277981345</v>
      </c>
      <c r="M30" s="215">
        <v>0.30389954506308492</v>
      </c>
      <c r="P30" s="100"/>
      <c r="Q30" s="100"/>
      <c r="R30" s="100"/>
      <c r="S30" s="100"/>
      <c r="T30" s="100"/>
    </row>
    <row r="31" spans="1:20" s="92" customFormat="1" ht="15.75" x14ac:dyDescent="0.25">
      <c r="A31" s="483"/>
      <c r="B31" s="145" t="s">
        <v>440</v>
      </c>
      <c r="C31" s="215"/>
      <c r="D31" s="215">
        <v>5.4091770430542009E-2</v>
      </c>
      <c r="E31" s="215">
        <v>6.0725251489608764E-2</v>
      </c>
      <c r="F31" s="215">
        <v>5.4530260495586541E-2</v>
      </c>
      <c r="G31" s="215">
        <v>4.2894641950264052E-2</v>
      </c>
      <c r="H31" s="215">
        <v>5.0206320163483566E-2</v>
      </c>
      <c r="I31" s="215">
        <v>4.9928617672352002E-2</v>
      </c>
      <c r="J31" s="215">
        <v>5.2138699353494251E-2</v>
      </c>
      <c r="K31" s="215">
        <v>5.2201743321216139E-2</v>
      </c>
      <c r="L31" s="215">
        <v>5.3663324667835445E-2</v>
      </c>
      <c r="M31" s="215">
        <v>5.7379388286642331E-2</v>
      </c>
      <c r="P31" s="100"/>
      <c r="Q31" s="100"/>
      <c r="R31" s="100"/>
      <c r="S31" s="100"/>
      <c r="T31" s="100"/>
    </row>
    <row r="32" spans="1:20" s="92" customFormat="1" ht="15.75" x14ac:dyDescent="0.25">
      <c r="A32" s="483"/>
      <c r="B32" s="145" t="s">
        <v>439</v>
      </c>
      <c r="C32" s="10"/>
      <c r="D32" s="215">
        <v>4.5470850195394839E-2</v>
      </c>
      <c r="E32" s="215">
        <v>5.0159720166254411E-2</v>
      </c>
      <c r="F32" s="215">
        <v>3.9479805512204889E-2</v>
      </c>
      <c r="G32" s="215">
        <v>3.3675454578168437E-2</v>
      </c>
      <c r="H32" s="215">
        <v>3.7884441542777439E-2</v>
      </c>
      <c r="I32" s="215">
        <v>4.0547545318871302E-2</v>
      </c>
      <c r="J32" s="215">
        <v>4.729043384830716E-2</v>
      </c>
      <c r="K32" s="215">
        <v>4.1952472323611184E-2</v>
      </c>
      <c r="L32" s="215">
        <v>4.5565531778455542E-2</v>
      </c>
      <c r="M32" s="215">
        <v>4.3424093774580418E-2</v>
      </c>
      <c r="P32" s="100"/>
      <c r="Q32" s="100"/>
      <c r="R32" s="100"/>
      <c r="S32" s="100"/>
      <c r="T32" s="100"/>
    </row>
    <row r="33" spans="1:20" s="92" customFormat="1" ht="15.75" x14ac:dyDescent="0.25">
      <c r="A33" s="483"/>
      <c r="B33" s="145" t="s">
        <v>33</v>
      </c>
      <c r="C33" s="10"/>
      <c r="D33" s="215">
        <v>2.0801735846324606E-2</v>
      </c>
      <c r="E33" s="215">
        <v>1.5380238507139493E-2</v>
      </c>
      <c r="F33" s="215">
        <v>1.1534144318458331E-2</v>
      </c>
      <c r="G33" s="215">
        <v>1.0707156031443886E-2</v>
      </c>
      <c r="H33" s="215">
        <v>1.0151968795601216E-2</v>
      </c>
      <c r="I33" s="215">
        <v>1.0555401608113595E-2</v>
      </c>
      <c r="J33" s="215">
        <v>1.1824816828552664E-2</v>
      </c>
      <c r="K33" s="215">
        <v>1.3122878789182845E-2</v>
      </c>
      <c r="L33" s="215">
        <v>1.3525502740984753E-2</v>
      </c>
      <c r="M33" s="215">
        <v>1.5588844613311829E-2</v>
      </c>
      <c r="P33" s="100"/>
      <c r="Q33" s="100"/>
      <c r="R33" s="100"/>
      <c r="S33" s="100"/>
      <c r="T33" s="100"/>
    </row>
    <row r="34" spans="1:20" s="92" customFormat="1" ht="15.75" x14ac:dyDescent="0.25">
      <c r="A34" s="483"/>
      <c r="B34" s="145" t="s">
        <v>34</v>
      </c>
      <c r="C34" s="10"/>
      <c r="D34" s="215">
        <v>2.7561811704758906E-2</v>
      </c>
      <c r="E34" s="215">
        <v>2.9670103343154217E-2</v>
      </c>
      <c r="F34" s="215">
        <v>3.0245617581156809E-2</v>
      </c>
      <c r="G34" s="215">
        <v>2.7263228525980551E-2</v>
      </c>
      <c r="H34" s="215">
        <v>2.9283480888290209E-2</v>
      </c>
      <c r="I34" s="215">
        <v>2.9903976172160781E-2</v>
      </c>
      <c r="J34" s="215">
        <v>2.9506051602812052E-2</v>
      </c>
      <c r="K34" s="215">
        <v>3.0671458701688335E-2</v>
      </c>
      <c r="L34" s="215">
        <v>3.2761595982137896E-2</v>
      </c>
      <c r="M34" s="215">
        <v>3.1138650457324758E-2</v>
      </c>
      <c r="P34" s="100"/>
      <c r="Q34" s="100"/>
      <c r="R34" s="100"/>
      <c r="S34" s="100"/>
      <c r="T34" s="100"/>
    </row>
    <row r="35" spans="1:20" s="92" customFormat="1" ht="15.75" x14ac:dyDescent="0.25">
      <c r="A35" s="483"/>
      <c r="B35" s="145" t="s">
        <v>463</v>
      </c>
      <c r="C35" s="318"/>
      <c r="D35" s="319" t="s">
        <v>290</v>
      </c>
      <c r="E35" s="319" t="s">
        <v>290</v>
      </c>
      <c r="F35" s="319" t="s">
        <v>290</v>
      </c>
      <c r="G35" s="319" t="s">
        <v>290</v>
      </c>
      <c r="H35" s="215">
        <v>2.4970828964299965E-3</v>
      </c>
      <c r="I35" s="215">
        <v>3.4333805153924485E-3</v>
      </c>
      <c r="J35" s="215">
        <v>3.0955970802570734E-3</v>
      </c>
      <c r="K35" s="215">
        <v>3.1618257051770362E-3</v>
      </c>
      <c r="L35" s="215">
        <v>3.1354488669719668E-3</v>
      </c>
      <c r="M35" s="215">
        <v>3.2425605542387337E-3</v>
      </c>
      <c r="P35" s="100"/>
      <c r="Q35" s="100"/>
      <c r="R35" s="100"/>
      <c r="S35" s="100"/>
      <c r="T35" s="100"/>
    </row>
    <row r="36" spans="1:20" s="92" customFormat="1" ht="15.75" x14ac:dyDescent="0.25">
      <c r="A36" s="483"/>
      <c r="B36" s="145" t="s">
        <v>35</v>
      </c>
      <c r="C36" s="10"/>
      <c r="D36" s="215">
        <v>-5.6324108897566724E-4</v>
      </c>
      <c r="E36" s="215">
        <v>3.9948590388301326E-3</v>
      </c>
      <c r="F36" s="215">
        <v>5.0213367264903986E-4</v>
      </c>
      <c r="G36" s="215">
        <v>3.3813451242716209E-4</v>
      </c>
      <c r="H36" s="215">
        <v>2.4029404031504012E-4</v>
      </c>
      <c r="I36" s="215">
        <v>1.158771009477796E-4</v>
      </c>
      <c r="J36" s="215">
        <v>-7.2183754874488516E-4</v>
      </c>
      <c r="K36" s="215">
        <v>-1.16901645639135E-3</v>
      </c>
      <c r="L36" s="215">
        <v>-7.554766142589094E-4</v>
      </c>
      <c r="M36" s="215">
        <v>-3.1868568342967464E-4</v>
      </c>
      <c r="P36" s="100"/>
      <c r="Q36" s="100"/>
      <c r="R36" s="100"/>
      <c r="S36" s="100"/>
      <c r="T36" s="100"/>
    </row>
    <row r="37" spans="1:20" s="92" customFormat="1" ht="15.75" x14ac:dyDescent="0.25">
      <c r="A37" s="483"/>
      <c r="B37" s="90"/>
      <c r="C37" s="10"/>
      <c r="D37" s="147"/>
      <c r="E37" s="147"/>
      <c r="F37" s="147"/>
      <c r="G37" s="147"/>
      <c r="H37" s="147"/>
      <c r="I37" s="147"/>
      <c r="J37" s="147"/>
      <c r="K37" s="217"/>
      <c r="L37" s="217"/>
      <c r="M37" s="217"/>
      <c r="P37" s="99"/>
      <c r="Q37" s="99"/>
      <c r="R37" s="99"/>
      <c r="S37" s="99"/>
      <c r="T37" s="99"/>
    </row>
    <row r="38" spans="1:20" s="92" customFormat="1" ht="15.75" x14ac:dyDescent="0.25">
      <c r="A38" s="483"/>
      <c r="B38" s="35" t="s">
        <v>36</v>
      </c>
      <c r="C38" s="10"/>
      <c r="D38" s="214">
        <v>2.7881227694536676E-2</v>
      </c>
      <c r="E38" s="214">
        <v>2.2732632725696544E-2</v>
      </c>
      <c r="F38" s="214">
        <v>9.214443401268228E-3</v>
      </c>
      <c r="G38" s="214">
        <v>9.9038497259130859E-2</v>
      </c>
      <c r="H38" s="214">
        <v>3.7698214706302649E-2</v>
      </c>
      <c r="I38" s="214">
        <v>1.912967768124154E-2</v>
      </c>
      <c r="J38" s="214">
        <v>2.0238918649232242E-2</v>
      </c>
      <c r="K38" s="214">
        <v>1.779584316756825E-2</v>
      </c>
      <c r="L38" s="214">
        <v>3.5962488118767087E-2</v>
      </c>
      <c r="M38" s="214">
        <v>2.0832626675224404E-2</v>
      </c>
      <c r="P38" s="98"/>
      <c r="Q38" s="98"/>
      <c r="R38" s="98"/>
      <c r="S38" s="98"/>
      <c r="T38" s="98"/>
    </row>
    <row r="39" spans="1:20" s="92" customFormat="1" ht="15.75" x14ac:dyDescent="0.25">
      <c r="A39" s="483"/>
      <c r="B39" s="145" t="s">
        <v>37</v>
      </c>
      <c r="C39" s="10"/>
      <c r="D39" s="215">
        <v>5.464613070930509E-3</v>
      </c>
      <c r="E39" s="215">
        <v>2.8645023841893879E-3</v>
      </c>
      <c r="F39" s="215">
        <v>4.8962377042999087E-3</v>
      </c>
      <c r="G39" s="215">
        <v>3.7977208997139128E-3</v>
      </c>
      <c r="H39" s="215">
        <v>3.818568222816099E-3</v>
      </c>
      <c r="I39" s="215">
        <v>2.8903823161666436E-3</v>
      </c>
      <c r="J39" s="215">
        <v>2.7926188093780704E-3</v>
      </c>
      <c r="K39" s="215">
        <v>2.7965035040792455E-3</v>
      </c>
      <c r="L39" s="215">
        <v>2.6150199128210506E-3</v>
      </c>
      <c r="M39" s="215">
        <v>0</v>
      </c>
      <c r="P39" s="100"/>
      <c r="Q39" s="100"/>
      <c r="R39" s="100"/>
      <c r="S39" s="100"/>
      <c r="T39" s="100"/>
    </row>
    <row r="40" spans="1:20" s="92" customFormat="1" ht="15.75" x14ac:dyDescent="0.25">
      <c r="A40" s="483"/>
      <c r="B40" s="111" t="s">
        <v>441</v>
      </c>
      <c r="C40" s="10"/>
      <c r="D40" s="216">
        <v>2.089754339937995E-2</v>
      </c>
      <c r="E40" s="216">
        <v>1.8129679939823454E-2</v>
      </c>
      <c r="F40" s="216">
        <v>3.5316043501163728E-3</v>
      </c>
      <c r="G40" s="216">
        <v>9.4280739034188391E-2</v>
      </c>
      <c r="H40" s="216">
        <v>3.3307457867163666E-2</v>
      </c>
      <c r="I40" s="216">
        <v>1.3839493050949288E-2</v>
      </c>
      <c r="J40" s="216">
        <v>1.5511188236336078E-2</v>
      </c>
      <c r="K40" s="216">
        <v>1.2518552612114167E-2</v>
      </c>
      <c r="L40" s="216">
        <v>3.1053868930937974E-2</v>
      </c>
      <c r="M40" s="216">
        <v>1.8504156248926852E-2</v>
      </c>
      <c r="P40" s="101"/>
      <c r="Q40" s="101"/>
      <c r="R40" s="101"/>
      <c r="S40" s="101"/>
      <c r="T40" s="101"/>
    </row>
    <row r="41" spans="1:20" s="92" customFormat="1" ht="15.75" x14ac:dyDescent="0.25">
      <c r="A41" s="483"/>
      <c r="B41" s="145" t="s">
        <v>270</v>
      </c>
      <c r="C41" s="10"/>
      <c r="D41" s="215">
        <v>4.356520714903802E-3</v>
      </c>
      <c r="E41" s="215">
        <v>4.3834643962326241E-3</v>
      </c>
      <c r="F41" s="215">
        <v>4.7284413451675091E-3</v>
      </c>
      <c r="G41" s="215">
        <v>1.0271985539622462E-2</v>
      </c>
      <c r="H41" s="215">
        <v>4.5594485197597446E-3</v>
      </c>
      <c r="I41" s="215">
        <v>5.0156082607588394E-3</v>
      </c>
      <c r="J41" s="215">
        <v>4.7827247754556471E-3</v>
      </c>
      <c r="K41" s="215">
        <v>3.820255262605481E-3</v>
      </c>
      <c r="L41" s="215">
        <v>3.5983352130650225E-3</v>
      </c>
      <c r="M41" s="215">
        <v>3.7770346987332564E-3</v>
      </c>
      <c r="P41" s="100"/>
      <c r="Q41" s="100"/>
      <c r="R41" s="100"/>
      <c r="S41" s="100"/>
      <c r="T41" s="100"/>
    </row>
    <row r="42" spans="1:20" s="92" customFormat="1" ht="15.75" x14ac:dyDescent="0.25">
      <c r="A42" s="483"/>
      <c r="B42" s="145" t="s">
        <v>38</v>
      </c>
      <c r="C42" s="10"/>
      <c r="D42" s="215">
        <v>1.6541022684476145E-2</v>
      </c>
      <c r="E42" s="215">
        <v>1.3746215543590828E-2</v>
      </c>
      <c r="F42" s="215">
        <v>-1.1968369950511369E-3</v>
      </c>
      <c r="G42" s="215">
        <v>8.4008753494565949E-2</v>
      </c>
      <c r="H42" s="215">
        <v>2.8748009347403923E-2</v>
      </c>
      <c r="I42" s="215">
        <v>8.8238847901904484E-3</v>
      </c>
      <c r="J42" s="215">
        <v>1.0728463460880432E-2</v>
      </c>
      <c r="K42" s="215">
        <v>8.6982973495086831E-3</v>
      </c>
      <c r="L42" s="215">
        <v>2.7455533717872953E-2</v>
      </c>
      <c r="M42" s="215">
        <v>1.4727121873801629E-2</v>
      </c>
      <c r="P42" s="100"/>
      <c r="Q42" s="100"/>
      <c r="R42" s="100"/>
      <c r="S42" s="100"/>
      <c r="T42" s="100"/>
    </row>
    <row r="43" spans="1:20" s="92" customFormat="1" ht="15.75" x14ac:dyDescent="0.25">
      <c r="A43" s="483"/>
      <c r="B43" s="145" t="s">
        <v>442</v>
      </c>
      <c r="C43" s="10"/>
      <c r="D43" s="215">
        <v>1.0027447754270506E-2</v>
      </c>
      <c r="E43" s="215">
        <v>5.8375419378036272E-3</v>
      </c>
      <c r="F43" s="215">
        <v>-7.3849852122016592E-3</v>
      </c>
      <c r="G43" s="215">
        <v>3.6338638659251608E-4</v>
      </c>
      <c r="H43" s="215">
        <v>1.274297020810088E-3</v>
      </c>
      <c r="I43" s="215">
        <v>4.9903217976732717E-4</v>
      </c>
      <c r="J43" s="215">
        <v>-1.8602213567116678E-4</v>
      </c>
      <c r="K43" s="215">
        <v>2.6443894752502093E-4</v>
      </c>
      <c r="L43" s="215">
        <v>2.7556606653455004E-4</v>
      </c>
      <c r="M43" s="215">
        <v>4.3845417921126384E-4</v>
      </c>
      <c r="P43" s="100"/>
      <c r="Q43" s="100"/>
      <c r="R43" s="100"/>
      <c r="S43" s="100"/>
      <c r="T43" s="100"/>
    </row>
    <row r="44" spans="1:20" s="92" customFormat="1" ht="15.75" x14ac:dyDescent="0.25">
      <c r="A44" s="483"/>
      <c r="B44" s="145" t="s">
        <v>443</v>
      </c>
      <c r="C44" s="10"/>
      <c r="D44" s="215">
        <v>2.9438520155227639E-3</v>
      </c>
      <c r="E44" s="215">
        <v>4.5022907371962562E-3</v>
      </c>
      <c r="F44" s="215">
        <v>2.7404602813646583E-3</v>
      </c>
      <c r="G44" s="215">
        <v>4.2031173772300832E-3</v>
      </c>
      <c r="H44" s="215">
        <v>3.8865894215837568E-3</v>
      </c>
      <c r="I44" s="215">
        <v>4.5182212595085407E-3</v>
      </c>
      <c r="J44" s="215">
        <v>6.8423434157898746E-3</v>
      </c>
      <c r="K44" s="215">
        <v>5.2727427930163292E-3</v>
      </c>
      <c r="L44" s="215">
        <v>1.7796658374301829E-2</v>
      </c>
      <c r="M44" s="215">
        <v>8.1141833649828795E-3</v>
      </c>
      <c r="P44" s="100"/>
      <c r="Q44" s="100"/>
      <c r="R44" s="100"/>
      <c r="S44" s="100"/>
      <c r="T44" s="100"/>
    </row>
    <row r="45" spans="1:20" s="92" customFormat="1" ht="15.75" x14ac:dyDescent="0.25">
      <c r="A45" s="483"/>
      <c r="B45" s="145" t="s">
        <v>444</v>
      </c>
      <c r="C45" s="10"/>
      <c r="D45" s="215">
        <v>3.5697229146828785E-3</v>
      </c>
      <c r="E45" s="215">
        <v>3.4063828685909447E-3</v>
      </c>
      <c r="F45" s="215">
        <v>3.4476879357858655E-3</v>
      </c>
      <c r="G45" s="215">
        <v>7.9442249730743333E-2</v>
      </c>
      <c r="H45" s="215">
        <v>2.3587122905010079E-2</v>
      </c>
      <c r="I45" s="215">
        <v>3.8066313509145821E-3</v>
      </c>
      <c r="J45" s="215">
        <v>4.0721421807617224E-3</v>
      </c>
      <c r="K45" s="215">
        <v>3.1611156089673327E-3</v>
      </c>
      <c r="L45" s="215">
        <v>9.3833092770365719E-3</v>
      </c>
      <c r="M45" s="215">
        <v>6.1744810935271538E-3</v>
      </c>
      <c r="P45" s="100"/>
      <c r="Q45" s="100"/>
      <c r="R45" s="100"/>
      <c r="S45" s="100"/>
      <c r="T45" s="100"/>
    </row>
    <row r="46" spans="1:20" s="92" customFormat="1" ht="15.75" x14ac:dyDescent="0.25">
      <c r="A46" s="483"/>
      <c r="B46" s="111" t="s">
        <v>280</v>
      </c>
      <c r="C46" s="10"/>
      <c r="D46" s="216">
        <v>1.5190712242262223E-3</v>
      </c>
      <c r="E46" s="216">
        <v>1.7384504016837051E-3</v>
      </c>
      <c r="F46" s="216">
        <v>7.866013468519475E-4</v>
      </c>
      <c r="G46" s="216">
        <v>9.6003732522854132E-4</v>
      </c>
      <c r="H46" s="216">
        <v>5.7218861632287723E-4</v>
      </c>
      <c r="I46" s="216">
        <v>2.3998023141256061E-3</v>
      </c>
      <c r="J46" s="216">
        <v>1.9351116035180966E-3</v>
      </c>
      <c r="K46" s="216">
        <v>2.4807870513748418E-3</v>
      </c>
      <c r="L46" s="216">
        <v>2.2935992750080579E-3</v>
      </c>
      <c r="M46" s="216">
        <v>2.3284866808054448E-3</v>
      </c>
      <c r="P46" s="101"/>
      <c r="Q46" s="101"/>
      <c r="R46" s="101"/>
      <c r="S46" s="101"/>
      <c r="T46" s="101"/>
    </row>
    <row r="47" spans="1:20" s="92" customFormat="1" ht="15.75" x14ac:dyDescent="0.25">
      <c r="A47" s="483"/>
      <c r="B47" s="145" t="s">
        <v>272</v>
      </c>
      <c r="C47" s="10"/>
      <c r="D47" s="215">
        <v>1.3948399846551484E-3</v>
      </c>
      <c r="E47" s="215">
        <v>1.3159742256692744E-3</v>
      </c>
      <c r="F47" s="215">
        <v>6.7538566738534862E-4</v>
      </c>
      <c r="G47" s="215">
        <v>8.6868559833505968E-4</v>
      </c>
      <c r="H47" s="215">
        <v>4.5605658881000616E-4</v>
      </c>
      <c r="I47" s="215">
        <v>5.1823006442671814E-4</v>
      </c>
      <c r="J47" s="215">
        <v>5.0699117148152162E-4</v>
      </c>
      <c r="K47" s="215">
        <v>-1.6342067351963091E-9</v>
      </c>
      <c r="L47" s="215">
        <v>-5.7863853120947802E-9</v>
      </c>
      <c r="M47" s="215">
        <v>0</v>
      </c>
      <c r="P47" s="99"/>
      <c r="Q47" s="99"/>
      <c r="R47" s="99"/>
      <c r="S47" s="99"/>
      <c r="T47" s="99"/>
    </row>
    <row r="48" spans="1:20" s="92" customFormat="1" ht="15.75" x14ac:dyDescent="0.25">
      <c r="A48" s="483"/>
      <c r="B48" s="145" t="s">
        <v>271</v>
      </c>
      <c r="C48" s="10"/>
      <c r="D48" s="215">
        <v>1.242312395710736E-4</v>
      </c>
      <c r="E48" s="215">
        <v>4.2247617601443087E-4</v>
      </c>
      <c r="F48" s="215">
        <v>1.1121567946659894E-4</v>
      </c>
      <c r="G48" s="215">
        <v>9.1351726893481726E-5</v>
      </c>
      <c r="H48" s="215">
        <v>1.1613202751287104E-4</v>
      </c>
      <c r="I48" s="215">
        <v>1.8815722496988878E-3</v>
      </c>
      <c r="J48" s="215">
        <v>1.4281204320365749E-3</v>
      </c>
      <c r="K48" s="215">
        <v>2.480788685581577E-3</v>
      </c>
      <c r="L48" s="215">
        <v>2.2936050613933698E-3</v>
      </c>
      <c r="M48" s="215">
        <v>2.3284866808054448E-3</v>
      </c>
      <c r="P48" s="99"/>
      <c r="Q48" s="99"/>
      <c r="R48" s="99"/>
      <c r="S48" s="99"/>
      <c r="T48" s="99"/>
    </row>
    <row r="49" spans="1:1" x14ac:dyDescent="0.2">
      <c r="A49" s="299"/>
    </row>
    <row r="50" spans="1:1" x14ac:dyDescent="0.2">
      <c r="A50" s="299"/>
    </row>
    <row r="51" spans="1:1" x14ac:dyDescent="0.2">
      <c r="A51" s="299"/>
    </row>
  </sheetData>
  <mergeCells count="2">
    <mergeCell ref="A1:A48"/>
    <mergeCell ref="B1:M1"/>
  </mergeCells>
  <phoneticPr fontId="0" type="noConversion"/>
  <pageMargins left="0" right="0" top="0.75" bottom="0.5" header="0.25" footer="0.25"/>
  <pageSetup scale="71" orientation="landscape" r:id="rId1"/>
  <headerFooter alignWithMargins="0">
    <oddHeader>&amp;R&amp;"Times New Roman,Bold Italic"&amp;11Pennsylvania Department of Revenue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B76" zoomScale="75" zoomScaleNormal="75" workbookViewId="0">
      <selection activeCell="E4" sqref="E4"/>
    </sheetView>
  </sheetViews>
  <sheetFormatPr defaultRowHeight="12.75" x14ac:dyDescent="0.2"/>
  <cols>
    <col min="1" max="1" width="5.6640625" customWidth="1"/>
    <col min="2" max="2" width="20.6640625" customWidth="1"/>
    <col min="3" max="3" width="12.33203125" customWidth="1"/>
    <col min="4" max="12" width="16.33203125" customWidth="1"/>
  </cols>
  <sheetData>
    <row r="1" spans="1:19" s="102" customFormat="1" ht="24" customHeight="1" x14ac:dyDescent="0.3">
      <c r="A1" s="483" t="s">
        <v>263</v>
      </c>
      <c r="B1" s="481" t="s">
        <v>495</v>
      </c>
      <c r="C1" s="481"/>
      <c r="D1" s="481"/>
      <c r="E1" s="481"/>
      <c r="F1" s="481"/>
      <c r="G1" s="481"/>
      <c r="H1" s="481"/>
      <c r="I1" s="481"/>
      <c r="J1" s="481"/>
      <c r="K1" s="481"/>
      <c r="L1" s="481"/>
    </row>
    <row r="2" spans="1:19" s="92" customFormat="1" ht="15.75" x14ac:dyDescent="0.25">
      <c r="A2" s="484"/>
      <c r="B2" s="86"/>
      <c r="C2" s="86"/>
      <c r="D2" s="86"/>
      <c r="E2" s="86"/>
      <c r="F2" s="86"/>
      <c r="G2" s="86"/>
      <c r="H2" s="86"/>
      <c r="I2" s="86"/>
      <c r="J2" s="86"/>
      <c r="K2" s="86"/>
      <c r="L2" s="93"/>
    </row>
    <row r="3" spans="1:19" s="92" customFormat="1" ht="15.75" x14ac:dyDescent="0.25">
      <c r="A3" s="484"/>
      <c r="B3" s="90"/>
      <c r="C3" s="34"/>
      <c r="D3" s="34"/>
      <c r="E3" s="34"/>
      <c r="F3" s="34"/>
      <c r="G3" s="34"/>
      <c r="H3" s="34"/>
      <c r="I3" s="34"/>
      <c r="J3" s="34"/>
      <c r="K3" s="34"/>
      <c r="L3" s="93"/>
    </row>
    <row r="4" spans="1:19" s="92" customFormat="1" ht="15.75" x14ac:dyDescent="0.25">
      <c r="A4" s="484"/>
      <c r="B4" s="90"/>
      <c r="C4" s="10"/>
      <c r="D4" s="377">
        <v>2008</v>
      </c>
      <c r="E4" s="377">
        <v>2009</v>
      </c>
      <c r="F4" s="377">
        <v>2010</v>
      </c>
      <c r="G4" s="377">
        <v>2011</v>
      </c>
      <c r="H4" s="377">
        <v>2012</v>
      </c>
      <c r="I4" s="377">
        <v>2013</v>
      </c>
      <c r="J4" s="377">
        <v>2014</v>
      </c>
      <c r="K4" s="377">
        <v>2015</v>
      </c>
      <c r="L4" s="377">
        <v>2016</v>
      </c>
      <c r="O4" s="94"/>
      <c r="P4" s="94"/>
      <c r="Q4" s="94"/>
      <c r="R4" s="94"/>
      <c r="S4" s="94"/>
    </row>
    <row r="5" spans="1:19" s="92" customFormat="1" ht="15.75" x14ac:dyDescent="0.25">
      <c r="A5" s="484"/>
      <c r="B5" s="35" t="s">
        <v>14</v>
      </c>
      <c r="C5" s="10"/>
      <c r="D5" s="378">
        <v>1.744034865623648E-2</v>
      </c>
      <c r="E5" s="378">
        <v>-8.5872613708020296E-2</v>
      </c>
      <c r="F5" s="378">
        <v>8.2975758413881578E-2</v>
      </c>
      <c r="G5" s="378">
        <v>-5.4594606893815269E-3</v>
      </c>
      <c r="H5" s="378">
        <v>6.5745615550085535E-3</v>
      </c>
      <c r="I5" s="378">
        <v>3.5007823645772068E-2</v>
      </c>
      <c r="J5" s="378">
        <v>-1.3891256333162711E-3</v>
      </c>
      <c r="K5" s="378">
        <v>6.9400462447114841E-2</v>
      </c>
      <c r="L5" s="378">
        <v>1.0103136039378225E-2</v>
      </c>
      <c r="O5" s="98"/>
      <c r="P5" s="98"/>
      <c r="Q5" s="98"/>
      <c r="R5" s="98"/>
      <c r="S5" s="98"/>
    </row>
    <row r="6" spans="1:19" s="92" customFormat="1" ht="15.75" x14ac:dyDescent="0.25">
      <c r="A6" s="484"/>
      <c r="B6" s="90"/>
      <c r="C6" s="10"/>
      <c r="D6" s="378"/>
      <c r="E6" s="378"/>
      <c r="F6" s="378"/>
      <c r="G6" s="378"/>
      <c r="H6" s="378"/>
      <c r="I6" s="378"/>
      <c r="J6" s="378"/>
      <c r="K6" s="378"/>
      <c r="L6" s="378"/>
      <c r="O6" s="99"/>
      <c r="P6" s="99"/>
      <c r="Q6" s="99"/>
      <c r="R6" s="99"/>
      <c r="S6" s="99"/>
    </row>
    <row r="7" spans="1:19" s="92" customFormat="1" ht="15.75" x14ac:dyDescent="0.25">
      <c r="A7" s="484"/>
      <c r="B7" s="35" t="s">
        <v>15</v>
      </c>
      <c r="C7" s="10"/>
      <c r="D7" s="378">
        <v>2.2828978532977967E-2</v>
      </c>
      <c r="E7" s="378">
        <v>-7.3227817116678418E-2</v>
      </c>
      <c r="F7" s="378">
        <v>-1.5206206596257625E-2</v>
      </c>
      <c r="G7" s="378">
        <v>6.2251975932457772E-2</v>
      </c>
      <c r="H7" s="378">
        <v>2.5997384312231701E-2</v>
      </c>
      <c r="I7" s="378">
        <v>3.3837359972791393E-2</v>
      </c>
      <c r="J7" s="378">
        <v>1.1009526003741294E-3</v>
      </c>
      <c r="K7" s="378">
        <v>4.9621052660683791E-2</v>
      </c>
      <c r="L7" s="378">
        <v>2.5955956760804519E-2</v>
      </c>
      <c r="O7" s="98"/>
      <c r="P7" s="98"/>
      <c r="Q7" s="98"/>
      <c r="R7" s="98"/>
      <c r="S7" s="98"/>
    </row>
    <row r="8" spans="1:19" s="92" customFormat="1" ht="15.75" x14ac:dyDescent="0.25">
      <c r="A8" s="484"/>
      <c r="B8" s="90"/>
      <c r="C8" s="10"/>
      <c r="D8" s="176"/>
      <c r="E8" s="176"/>
      <c r="F8" s="176"/>
      <c r="G8" s="176"/>
      <c r="H8" s="176"/>
      <c r="I8" s="176"/>
      <c r="J8" s="176"/>
      <c r="K8" s="176"/>
      <c r="L8" s="176"/>
      <c r="O8" s="99"/>
      <c r="P8" s="99"/>
      <c r="Q8" s="99"/>
      <c r="R8" s="99"/>
      <c r="S8" s="99"/>
    </row>
    <row r="9" spans="1:19" s="92" customFormat="1" ht="15.75" x14ac:dyDescent="0.25">
      <c r="A9" s="484"/>
      <c r="B9" s="35" t="s">
        <v>16</v>
      </c>
      <c r="C9" s="10"/>
      <c r="D9" s="378">
        <v>-3.4007766765939752E-3</v>
      </c>
      <c r="E9" s="378">
        <v>-0.11422050949702206</v>
      </c>
      <c r="F9" s="378">
        <v>-5.2765729563152196E-2</v>
      </c>
      <c r="G9" s="378">
        <v>6.8313376813130489E-2</v>
      </c>
      <c r="H9" s="378">
        <v>1.4652811182379002E-2</v>
      </c>
      <c r="I9" s="378">
        <v>4.5532146497735772E-2</v>
      </c>
      <c r="J9" s="378">
        <v>-5.6137014359869786E-2</v>
      </c>
      <c r="K9" s="378">
        <v>4.460932872069015E-2</v>
      </c>
      <c r="L9" s="378">
        <v>4.0944634387172262E-3</v>
      </c>
      <c r="O9" s="98"/>
      <c r="P9" s="98"/>
      <c r="Q9" s="98"/>
      <c r="R9" s="98"/>
      <c r="S9" s="98"/>
    </row>
    <row r="10" spans="1:19" s="92" customFormat="1" ht="15.75" x14ac:dyDescent="0.25">
      <c r="A10" s="484"/>
      <c r="B10" s="145" t="s">
        <v>17</v>
      </c>
      <c r="C10" s="10"/>
      <c r="D10" s="319"/>
      <c r="E10" s="319"/>
      <c r="F10" s="319"/>
      <c r="G10" s="319"/>
      <c r="H10" s="319"/>
      <c r="I10" s="319"/>
      <c r="J10" s="319"/>
      <c r="K10" s="319"/>
      <c r="L10" s="319"/>
      <c r="O10" s="100"/>
      <c r="P10" s="100"/>
      <c r="Q10" s="100"/>
      <c r="R10" s="100"/>
      <c r="S10" s="100"/>
    </row>
    <row r="11" spans="1:19" s="92" customFormat="1" ht="15.75" x14ac:dyDescent="0.25">
      <c r="A11" s="484"/>
      <c r="B11" s="145" t="s">
        <v>18</v>
      </c>
      <c r="C11" s="10"/>
      <c r="D11" s="319">
        <v>-3.0020181283100189E-2</v>
      </c>
      <c r="E11" s="319">
        <v>-0.18107112175093013</v>
      </c>
      <c r="F11" s="319">
        <v>-9.5422851105969417E-2</v>
      </c>
      <c r="G11" s="319">
        <v>0.19011459204469366</v>
      </c>
      <c r="H11" s="319">
        <v>-5.1162168422455613E-2</v>
      </c>
      <c r="I11" s="319">
        <v>0.19829876417677231</v>
      </c>
      <c r="J11" s="319">
        <v>3.2265814849067154E-2</v>
      </c>
      <c r="K11" s="319">
        <v>0.12385859510444654</v>
      </c>
      <c r="L11" s="319">
        <v>1.0991897656936299E-2</v>
      </c>
      <c r="O11" s="100"/>
      <c r="P11" s="100"/>
      <c r="Q11" s="100"/>
      <c r="R11" s="100"/>
      <c r="S11" s="100"/>
    </row>
    <row r="12" spans="1:19" s="92" customFormat="1" ht="15.75" x14ac:dyDescent="0.25">
      <c r="A12" s="484"/>
      <c r="B12" s="145" t="s">
        <v>19</v>
      </c>
      <c r="C12" s="10"/>
      <c r="D12" s="319">
        <v>1.9989477210496133E-2</v>
      </c>
      <c r="E12" s="319">
        <v>-0.22769712263056818</v>
      </c>
      <c r="F12" s="319">
        <v>-3.3662143350234576E-2</v>
      </c>
      <c r="G12" s="319">
        <v>7.6426094758659247E-2</v>
      </c>
      <c r="H12" s="319">
        <v>2.1821617307909168E-2</v>
      </c>
      <c r="I12" s="319">
        <v>-0.28067634555288029</v>
      </c>
      <c r="J12" s="319">
        <v>-0.46831364742861875</v>
      </c>
      <c r="K12" s="319">
        <v>-0.2455304222760441</v>
      </c>
      <c r="L12" s="319">
        <v>-0.37670561255276536</v>
      </c>
      <c r="O12" s="100"/>
      <c r="P12" s="100"/>
      <c r="Q12" s="100"/>
      <c r="R12" s="100"/>
      <c r="S12" s="100"/>
    </row>
    <row r="13" spans="1:19" s="92" customFormat="1" ht="15.75" x14ac:dyDescent="0.25">
      <c r="A13" s="484"/>
      <c r="B13" s="111" t="s">
        <v>277</v>
      </c>
      <c r="C13" s="10"/>
      <c r="D13" s="379">
        <v>1.8156230618511481E-2</v>
      </c>
      <c r="E13" s="379">
        <v>2.101828284583028E-2</v>
      </c>
      <c r="F13" s="379">
        <v>-1.8450780996130321E-2</v>
      </c>
      <c r="G13" s="379">
        <v>-4.2148454614920158E-2</v>
      </c>
      <c r="H13" s="379">
        <v>8.26324171350616E-2</v>
      </c>
      <c r="I13" s="379">
        <v>2.9033605228694803E-2</v>
      </c>
      <c r="J13" s="379">
        <v>-3.9241969475106914E-2</v>
      </c>
      <c r="K13" s="379">
        <v>-1.1154863222797731E-2</v>
      </c>
      <c r="L13" s="379">
        <v>4.4138649304088728E-2</v>
      </c>
      <c r="O13" s="101"/>
      <c r="P13" s="101"/>
      <c r="Q13" s="101"/>
      <c r="R13" s="101"/>
      <c r="S13" s="101"/>
    </row>
    <row r="14" spans="1:19" s="92" customFormat="1" ht="15.75" x14ac:dyDescent="0.25">
      <c r="A14" s="484"/>
      <c r="B14" s="145" t="s">
        <v>20</v>
      </c>
      <c r="C14" s="10"/>
      <c r="D14" s="319">
        <v>4.2965502040002483E-2</v>
      </c>
      <c r="E14" s="319">
        <v>2.0697126133080009E-2</v>
      </c>
      <c r="F14" s="319">
        <v>-6.5461865319468709E-2</v>
      </c>
      <c r="G14" s="319">
        <v>-4.7801908478550821E-2</v>
      </c>
      <c r="H14" s="319">
        <v>8.5588220545795388E-2</v>
      </c>
      <c r="I14" s="319">
        <v>-1.7858134354061011E-2</v>
      </c>
      <c r="J14" s="319">
        <v>-2.0701626297768123E-2</v>
      </c>
      <c r="K14" s="319">
        <v>-1.3609094352231243E-2</v>
      </c>
      <c r="L14" s="319">
        <v>3.414619322842926E-2</v>
      </c>
      <c r="O14" s="100"/>
      <c r="P14" s="100"/>
      <c r="Q14" s="100"/>
      <c r="R14" s="100"/>
      <c r="S14" s="100"/>
    </row>
    <row r="15" spans="1:19" s="92" customFormat="1" ht="15.75" x14ac:dyDescent="0.25">
      <c r="A15" s="484"/>
      <c r="B15" s="145" t="s">
        <v>21</v>
      </c>
      <c r="C15" s="10"/>
      <c r="D15" s="319">
        <v>-5.9545832040778228E-2</v>
      </c>
      <c r="E15" s="319">
        <v>-6.3147137876873483E-2</v>
      </c>
      <c r="F15" s="319">
        <v>-5.5360553756121735E-2</v>
      </c>
      <c r="G15" s="319">
        <v>-0.12934479565265133</v>
      </c>
      <c r="H15" s="319">
        <v>-0.16591091252007031</v>
      </c>
      <c r="I15" s="319">
        <v>0.52793763853734865</v>
      </c>
      <c r="J15" s="319">
        <v>-0.1557613119398969</v>
      </c>
      <c r="K15" s="319">
        <v>2.9927362210970383E-2</v>
      </c>
      <c r="L15" s="319">
        <v>2.7630777717764524E-2</v>
      </c>
      <c r="O15" s="100"/>
      <c r="P15" s="100"/>
      <c r="Q15" s="100"/>
      <c r="R15" s="100"/>
      <c r="S15" s="100"/>
    </row>
    <row r="16" spans="1:19" s="92" customFormat="1" ht="15.75" x14ac:dyDescent="0.25">
      <c r="A16" s="484"/>
      <c r="B16" s="145" t="s">
        <v>22</v>
      </c>
      <c r="C16" s="10"/>
      <c r="D16" s="319">
        <v>1.3913354446577127E-2</v>
      </c>
      <c r="E16" s="319">
        <v>3.1816601344042815E-2</v>
      </c>
      <c r="F16" s="319">
        <v>6.4867923212476766E-2</v>
      </c>
      <c r="G16" s="319">
        <v>-6.7316890922969969E-2</v>
      </c>
      <c r="H16" s="319">
        <v>6.9562827123427651E-2</v>
      </c>
      <c r="I16" s="319">
        <v>-2.5005367056371106E-2</v>
      </c>
      <c r="J16" s="319">
        <v>-3.3276161667422276E-2</v>
      </c>
      <c r="K16" s="319">
        <v>5.1458949819521191E-2</v>
      </c>
      <c r="L16" s="319">
        <v>2.2714120791853806E-2</v>
      </c>
      <c r="O16" s="100"/>
      <c r="P16" s="100"/>
      <c r="Q16" s="100"/>
      <c r="R16" s="100"/>
      <c r="S16" s="100"/>
    </row>
    <row r="17" spans="1:19" s="92" customFormat="1" ht="15.75" x14ac:dyDescent="0.25">
      <c r="A17" s="484"/>
      <c r="B17" s="145" t="s">
        <v>23</v>
      </c>
      <c r="C17" s="10"/>
      <c r="D17" s="319">
        <v>-0.10206866397536249</v>
      </c>
      <c r="E17" s="319">
        <v>3.474695712801365E-2</v>
      </c>
      <c r="F17" s="319">
        <v>0.12240119067699541</v>
      </c>
      <c r="G17" s="319">
        <v>6.6559056409143863E-2</v>
      </c>
      <c r="H17" s="319">
        <v>0.14657502417877957</v>
      </c>
      <c r="I17" s="319">
        <v>0.29000499430191046</v>
      </c>
      <c r="J17" s="319">
        <v>-9.5605324088647151E-2</v>
      </c>
      <c r="K17" s="319">
        <v>-7.4856989228415272E-2</v>
      </c>
      <c r="L17" s="319">
        <v>0.1221368556865858</v>
      </c>
      <c r="O17" s="100"/>
      <c r="P17" s="100"/>
      <c r="Q17" s="100"/>
      <c r="R17" s="100"/>
      <c r="S17" s="100"/>
    </row>
    <row r="18" spans="1:19" s="92" customFormat="1" ht="15.75" x14ac:dyDescent="0.25">
      <c r="A18" s="484"/>
      <c r="B18" s="145" t="s">
        <v>24</v>
      </c>
      <c r="C18" s="10"/>
      <c r="D18" s="319">
        <v>-3.7190094641054945E-2</v>
      </c>
      <c r="E18" s="319">
        <v>-0.15628663782762445</v>
      </c>
      <c r="F18" s="319">
        <v>0.14902079378804492</v>
      </c>
      <c r="G18" s="319">
        <v>-0.16170768378100736</v>
      </c>
      <c r="H18" s="319">
        <v>-0.26110558536048351</v>
      </c>
      <c r="I18" s="319">
        <v>0.19940384544708789</v>
      </c>
      <c r="J18" s="319">
        <v>-0.20262147542471665</v>
      </c>
      <c r="K18" s="319">
        <v>-0.55301424839831359</v>
      </c>
      <c r="L18" s="319">
        <v>5.2136592340075755E-2</v>
      </c>
      <c r="O18" s="100"/>
      <c r="P18" s="100"/>
      <c r="Q18" s="100"/>
      <c r="R18" s="100"/>
      <c r="S18" s="100"/>
    </row>
    <row r="19" spans="1:19" s="92" customFormat="1" ht="15.75" x14ac:dyDescent="0.25">
      <c r="A19" s="484"/>
      <c r="B19" s="90"/>
      <c r="C19" s="10"/>
      <c r="D19" s="176"/>
      <c r="E19" s="176"/>
      <c r="F19" s="176"/>
      <c r="G19" s="176"/>
      <c r="H19" s="176"/>
      <c r="I19" s="176"/>
      <c r="J19" s="176"/>
      <c r="K19" s="176"/>
      <c r="L19" s="176"/>
      <c r="O19" s="99"/>
      <c r="P19" s="99"/>
      <c r="Q19" s="99"/>
      <c r="R19" s="99"/>
      <c r="S19" s="99"/>
    </row>
    <row r="20" spans="1:19" s="92" customFormat="1" ht="15.75" x14ac:dyDescent="0.25">
      <c r="A20" s="484"/>
      <c r="B20" s="35" t="s">
        <v>25</v>
      </c>
      <c r="C20" s="10"/>
      <c r="D20" s="378">
        <v>-7.8866947368187168E-3</v>
      </c>
      <c r="E20" s="378">
        <v>-3.9323864108085131E-2</v>
      </c>
      <c r="F20" s="378">
        <v>1.3139728985913306E-2</v>
      </c>
      <c r="G20" s="378">
        <v>7.2066669634434671E-2</v>
      </c>
      <c r="H20" s="378">
        <v>1.9348522558027291E-2</v>
      </c>
      <c r="I20" s="378">
        <v>8.6537383903567897E-3</v>
      </c>
      <c r="J20" s="378">
        <v>1.9342417686051563E-2</v>
      </c>
      <c r="K20" s="378">
        <v>3.1251973650782958E-2</v>
      </c>
      <c r="L20" s="378">
        <v>2.7878156235271498E-2</v>
      </c>
      <c r="O20" s="98"/>
      <c r="P20" s="98"/>
      <c r="Q20" s="98"/>
      <c r="R20" s="98"/>
      <c r="S20" s="98"/>
    </row>
    <row r="21" spans="1:19" s="92" customFormat="1" ht="15.75" x14ac:dyDescent="0.25">
      <c r="A21" s="484"/>
      <c r="B21" s="111" t="s">
        <v>278</v>
      </c>
      <c r="C21" s="10"/>
      <c r="D21" s="379">
        <v>-1.096708019107819E-2</v>
      </c>
      <c r="E21" s="379">
        <v>-4.2493178603977597E-2</v>
      </c>
      <c r="F21" s="379">
        <v>-1.3070897104537673E-2</v>
      </c>
      <c r="G21" s="379">
        <v>6.9876129620797547E-2</v>
      </c>
      <c r="H21" s="379">
        <v>2.11925699935086E-2</v>
      </c>
      <c r="I21" s="379">
        <v>1.3844646564424998E-2</v>
      </c>
      <c r="J21" s="379">
        <v>2.652510584466615E-2</v>
      </c>
      <c r="K21" s="379">
        <v>3.9813868288444007E-2</v>
      </c>
      <c r="L21" s="379">
        <v>3.1821196853731283E-2</v>
      </c>
      <c r="O21" s="101"/>
      <c r="P21" s="101"/>
      <c r="Q21" s="101"/>
      <c r="R21" s="101"/>
      <c r="S21" s="101"/>
    </row>
    <row r="22" spans="1:19" s="92" customFormat="1" ht="15.75" x14ac:dyDescent="0.25">
      <c r="A22" s="484"/>
      <c r="B22" s="145" t="s">
        <v>26</v>
      </c>
      <c r="C22" s="10"/>
      <c r="D22" s="319">
        <v>-3.5183430639684401E-3</v>
      </c>
      <c r="E22" s="319">
        <v>-2.971660384582021E-2</v>
      </c>
      <c r="F22" s="319">
        <v>-1.9858686689090244E-2</v>
      </c>
      <c r="G22" s="319">
        <v>7.0221070721534967E-2</v>
      </c>
      <c r="H22" s="319">
        <v>1.1198768548324318E-2</v>
      </c>
      <c r="I22" s="319">
        <v>1.5040345259249896E-2</v>
      </c>
      <c r="J22" s="319">
        <v>2.147361748357907E-2</v>
      </c>
      <c r="K22" s="319">
        <v>3.4826125860667911E-2</v>
      </c>
      <c r="L22" s="319">
        <v>3.4414627681043898E-2</v>
      </c>
      <c r="O22" s="100"/>
      <c r="P22" s="100"/>
      <c r="Q22" s="100"/>
      <c r="R22" s="100"/>
      <c r="S22" s="100"/>
    </row>
    <row r="23" spans="1:19" s="92" customFormat="1" ht="15.75" x14ac:dyDescent="0.25">
      <c r="A23" s="484"/>
      <c r="B23" s="145" t="s">
        <v>27</v>
      </c>
      <c r="C23" s="10"/>
      <c r="D23" s="319">
        <v>-5.8261609806449899E-2</v>
      </c>
      <c r="E23" s="319">
        <v>-0.12833160287841366</v>
      </c>
      <c r="F23" s="319">
        <v>3.7691598675227263E-2</v>
      </c>
      <c r="G23" s="319">
        <v>6.7439553774158847E-2</v>
      </c>
      <c r="H23" s="319">
        <v>9.197018308121345E-2</v>
      </c>
      <c r="I23" s="319">
        <v>6.0029017931953641E-3</v>
      </c>
      <c r="J23" s="319">
        <v>5.9951872970172411E-2</v>
      </c>
      <c r="K23" s="319">
        <v>7.1620673164903545E-2</v>
      </c>
      <c r="L23" s="319">
        <v>1.5850752607228416E-2</v>
      </c>
      <c r="O23" s="100"/>
      <c r="P23" s="100"/>
      <c r="Q23" s="100"/>
      <c r="R23" s="100"/>
      <c r="S23" s="100"/>
    </row>
    <row r="24" spans="1:19" s="92" customFormat="1" ht="15.75" x14ac:dyDescent="0.25">
      <c r="A24" s="484"/>
      <c r="B24" s="145" t="s">
        <v>28</v>
      </c>
      <c r="C24" s="10"/>
      <c r="D24" s="319">
        <v>7.0288883885954662E-3</v>
      </c>
      <c r="E24" s="319">
        <v>-3.8129256756663094E-2</v>
      </c>
      <c r="F24" s="319">
        <v>0.29423128701311946</v>
      </c>
      <c r="G24" s="319">
        <v>0.10174576030376262</v>
      </c>
      <c r="H24" s="319">
        <v>-5.0762961195089324E-3</v>
      </c>
      <c r="I24" s="319">
        <v>-4.2831919374349964E-2</v>
      </c>
      <c r="J24" s="319">
        <v>-4.6064052402636349E-2</v>
      </c>
      <c r="K24" s="319">
        <v>-5.0877025176228254E-2</v>
      </c>
      <c r="L24" s="319">
        <v>-1.6925444827821597E-2</v>
      </c>
      <c r="O24" s="100"/>
      <c r="P24" s="100"/>
      <c r="Q24" s="100"/>
      <c r="R24" s="100"/>
      <c r="S24" s="100"/>
    </row>
    <row r="25" spans="1:19" s="92" customFormat="1" ht="15.75" x14ac:dyDescent="0.25">
      <c r="A25" s="484"/>
      <c r="B25" s="145" t="s">
        <v>29</v>
      </c>
      <c r="C25" s="10"/>
      <c r="D25" s="319">
        <v>4.4407462694051283E-2</v>
      </c>
      <c r="E25" s="319">
        <v>-1.2150032947366595E-2</v>
      </c>
      <c r="F25" s="319">
        <v>2.3774685719714767E-2</v>
      </c>
      <c r="G25" s="319">
        <v>-2.4978418089238306E-2</v>
      </c>
      <c r="H25" s="319">
        <v>-7.8393259409787375E-4</v>
      </c>
      <c r="I25" s="319">
        <v>-2.8975028011331005E-2</v>
      </c>
      <c r="J25" s="319">
        <v>-2.2368747066919947E-3</v>
      </c>
      <c r="K25" s="319">
        <v>-2.4829244454708872E-2</v>
      </c>
      <c r="L25" s="319">
        <v>1.934604598325523E-2</v>
      </c>
      <c r="O25" s="100"/>
      <c r="P25" s="100"/>
      <c r="Q25" s="100"/>
      <c r="R25" s="100"/>
      <c r="S25" s="100"/>
    </row>
    <row r="26" spans="1:19" s="92" customFormat="1" ht="15.75" x14ac:dyDescent="0.25">
      <c r="A26" s="484"/>
      <c r="B26" s="145" t="s">
        <v>30</v>
      </c>
      <c r="C26" s="10"/>
      <c r="D26" s="319">
        <v>4.8622356793989907E-2</v>
      </c>
      <c r="E26" s="319">
        <v>6.1326737780990646E-2</v>
      </c>
      <c r="F26" s="319">
        <v>1.6789493678489462E-2</v>
      </c>
      <c r="G26" s="319">
        <v>3.9595795243271364E-2</v>
      </c>
      <c r="H26" s="319">
        <v>5.8201751138582482E-2</v>
      </c>
      <c r="I26" s="319">
        <v>4.395051870098006E-2</v>
      </c>
      <c r="J26" s="319">
        <v>3.1048535672954881E-2</v>
      </c>
      <c r="K26" s="319">
        <v>4.207425254314387E-2</v>
      </c>
      <c r="L26" s="319">
        <v>4.0794015737679282E-2</v>
      </c>
      <c r="O26" s="100"/>
      <c r="P26" s="100"/>
      <c r="Q26" s="100"/>
      <c r="R26" s="100"/>
      <c r="S26" s="100"/>
    </row>
    <row r="27" spans="1:19" s="92" customFormat="1" ht="15.75" x14ac:dyDescent="0.25">
      <c r="A27" s="484"/>
      <c r="B27" s="90"/>
      <c r="C27" s="10"/>
      <c r="D27" s="176"/>
      <c r="E27" s="176"/>
      <c r="F27" s="176"/>
      <c r="G27" s="176"/>
      <c r="H27" s="176"/>
      <c r="I27" s="176"/>
      <c r="J27" s="176"/>
      <c r="K27" s="176"/>
      <c r="L27" s="176"/>
      <c r="O27" s="99"/>
      <c r="P27" s="99"/>
      <c r="Q27" s="99"/>
      <c r="R27" s="99"/>
      <c r="S27" s="99"/>
    </row>
    <row r="28" spans="1:19" s="92" customFormat="1" ht="15.75" x14ac:dyDescent="0.25">
      <c r="A28" s="484"/>
      <c r="B28" s="35" t="s">
        <v>31</v>
      </c>
      <c r="C28" s="10"/>
      <c r="D28" s="378">
        <v>6.0807925943166488E-2</v>
      </c>
      <c r="E28" s="378">
        <v>-8.1399741386671776E-2</v>
      </c>
      <c r="F28" s="378">
        <v>-2.2184663563380325E-2</v>
      </c>
      <c r="G28" s="378">
        <v>5.1455642410651141E-2</v>
      </c>
      <c r="H28" s="378">
        <v>3.6502357258122335E-2</v>
      </c>
      <c r="I28" s="378">
        <v>5.0309555495960154E-2</v>
      </c>
      <c r="J28" s="378">
        <v>9.8148251166557277E-3</v>
      </c>
      <c r="K28" s="378">
        <v>6.6609392796292924E-2</v>
      </c>
      <c r="L28" s="378">
        <v>3.2659526645432847E-2</v>
      </c>
      <c r="O28" s="98"/>
      <c r="P28" s="98"/>
      <c r="Q28" s="98"/>
      <c r="R28" s="98"/>
      <c r="S28" s="98"/>
    </row>
    <row r="29" spans="1:19" s="92" customFormat="1" ht="15.75" x14ac:dyDescent="0.25">
      <c r="A29" s="484"/>
      <c r="B29" s="111" t="s">
        <v>279</v>
      </c>
      <c r="C29" s="10"/>
      <c r="D29" s="379">
        <v>6.2964947447337591E-2</v>
      </c>
      <c r="E29" s="379">
        <v>-6.5008396786206152E-2</v>
      </c>
      <c r="F29" s="379">
        <v>-2.2543408845169467E-2</v>
      </c>
      <c r="G29" s="379">
        <v>4.6843672740785984E-2</v>
      </c>
      <c r="H29" s="379">
        <v>3.4958984532660893E-2</v>
      </c>
      <c r="I29" s="379">
        <v>5.2841605930001E-2</v>
      </c>
      <c r="J29" s="379">
        <v>5.8093235445404907E-3</v>
      </c>
      <c r="K29" s="379">
        <v>5.8586528201099428E-2</v>
      </c>
      <c r="L29" s="379">
        <v>3.2921072134625348E-2</v>
      </c>
      <c r="O29" s="101"/>
      <c r="P29" s="101"/>
      <c r="Q29" s="101"/>
      <c r="R29" s="101"/>
      <c r="S29" s="101"/>
    </row>
    <row r="30" spans="1:19" s="92" customFormat="1" ht="15.75" x14ac:dyDescent="0.25">
      <c r="A30" s="484"/>
      <c r="B30" s="145" t="s">
        <v>32</v>
      </c>
      <c r="C30" s="10"/>
      <c r="D30" s="319">
        <v>3.7489617072973956E-2</v>
      </c>
      <c r="E30" s="319">
        <v>-1.5812626046256234E-3</v>
      </c>
      <c r="F30" s="319">
        <v>6.8120222538200709E-3</v>
      </c>
      <c r="G30" s="319">
        <v>2.0599797644682651E-2</v>
      </c>
      <c r="H30" s="319">
        <v>3.5299793374626333E-2</v>
      </c>
      <c r="I30" s="319">
        <v>2.7310322095917963E-2</v>
      </c>
      <c r="J30" s="319">
        <v>2.5920310672549837E-2</v>
      </c>
      <c r="K30" s="319">
        <v>3.7500422240126036E-2</v>
      </c>
      <c r="L30" s="319">
        <v>3.5192863656509345E-2</v>
      </c>
      <c r="O30" s="100"/>
      <c r="P30" s="100"/>
      <c r="Q30" s="100"/>
      <c r="R30" s="100"/>
      <c r="S30" s="100"/>
    </row>
    <row r="31" spans="1:19" s="92" customFormat="1" ht="15.75" x14ac:dyDescent="0.25">
      <c r="A31" s="484"/>
      <c r="B31" s="145" t="s">
        <v>440</v>
      </c>
      <c r="C31" s="10"/>
      <c r="D31" s="319">
        <v>0.14221295690739141</v>
      </c>
      <c r="E31" s="319">
        <v>-0.17912889155870881</v>
      </c>
      <c r="F31" s="319">
        <v>-0.14810864690919823</v>
      </c>
      <c r="G31" s="319">
        <v>0.1640666167603981</v>
      </c>
      <c r="H31" s="319">
        <v>1.0069704162182179E-3</v>
      </c>
      <c r="I31" s="319">
        <v>8.0822267095607497E-2</v>
      </c>
      <c r="J31" s="319">
        <v>-1.816464957285926E-4</v>
      </c>
      <c r="K31" s="319">
        <v>9.9342293285233849E-2</v>
      </c>
      <c r="L31" s="319">
        <v>8.0050489065168304E-2</v>
      </c>
      <c r="O31" s="100"/>
      <c r="P31" s="100"/>
      <c r="Q31" s="100"/>
      <c r="R31" s="100"/>
      <c r="S31" s="100"/>
    </row>
    <row r="32" spans="1:19" s="92" customFormat="1" ht="15.75" x14ac:dyDescent="0.25">
      <c r="A32" s="484"/>
      <c r="B32" s="145" t="s">
        <v>439</v>
      </c>
      <c r="C32" s="10"/>
      <c r="D32" s="319">
        <v>0.12235691558768742</v>
      </c>
      <c r="E32" s="319">
        <v>-0.2805069225950893</v>
      </c>
      <c r="F32" s="319">
        <v>-7.6244158536955139E-2</v>
      </c>
      <c r="G32" s="319">
        <v>0.11884496869900048</v>
      </c>
      <c r="H32" s="319">
        <v>7.733217092270471E-2</v>
      </c>
      <c r="I32" s="319">
        <v>0.2071253298241143</v>
      </c>
      <c r="J32" s="319">
        <v>-0.1141084642338264</v>
      </c>
      <c r="K32" s="319">
        <v>0.16150009896090603</v>
      </c>
      <c r="L32" s="319">
        <v>-3.7368563706501191E-2</v>
      </c>
      <c r="O32" s="100"/>
      <c r="P32" s="100"/>
      <c r="Q32" s="100"/>
      <c r="R32" s="100"/>
      <c r="S32" s="100"/>
    </row>
    <row r="33" spans="1:19" s="92" customFormat="1" ht="15.75" x14ac:dyDescent="0.25">
      <c r="A33" s="484"/>
      <c r="B33" s="145" t="s">
        <v>33</v>
      </c>
      <c r="C33" s="10"/>
      <c r="D33" s="319">
        <v>-0.24773224000510713</v>
      </c>
      <c r="E33" s="319">
        <v>-0.31446594966310598</v>
      </c>
      <c r="F33" s="319">
        <v>5.327322379003554E-3</v>
      </c>
      <c r="G33" s="319">
        <v>-5.7028356419658977E-2</v>
      </c>
      <c r="H33" s="319">
        <v>4.6575197347693977E-2</v>
      </c>
      <c r="I33" s="319">
        <v>0.15948008281585815</v>
      </c>
      <c r="J33" s="319">
        <v>0.10823276604428168</v>
      </c>
      <c r="K33" s="319">
        <v>0.1022108120027443</v>
      </c>
      <c r="L33" s="319">
        <v>0.16419634321041152</v>
      </c>
      <c r="O33" s="100"/>
      <c r="P33" s="100"/>
      <c r="Q33" s="100"/>
      <c r="R33" s="100"/>
      <c r="S33" s="100"/>
    </row>
    <row r="34" spans="1:19" s="92" customFormat="1" ht="15.75" x14ac:dyDescent="0.25">
      <c r="A34" s="484"/>
      <c r="B34" s="145" t="s">
        <v>34</v>
      </c>
      <c r="C34" s="10"/>
      <c r="D34" s="319">
        <v>9.5267633836752436E-2</v>
      </c>
      <c r="E34" s="319">
        <v>-6.8141184866181995E-2</v>
      </c>
      <c r="F34" s="319">
        <v>-2.3811779987284423E-2</v>
      </c>
      <c r="G34" s="319">
        <v>6.8237712484379057E-2</v>
      </c>
      <c r="H34" s="319">
        <v>2.7903131430003288E-2</v>
      </c>
      <c r="I34" s="319">
        <v>2.1235239019376191E-2</v>
      </c>
      <c r="J34" s="319">
        <v>3.8053230723542816E-2</v>
      </c>
      <c r="K34" s="319">
        <v>0.14227582830533128</v>
      </c>
      <c r="L34" s="319">
        <v>-3.9935401922222245E-2</v>
      </c>
      <c r="O34" s="100"/>
      <c r="P34" s="100"/>
      <c r="Q34" s="100"/>
      <c r="R34" s="100"/>
      <c r="S34" s="100"/>
    </row>
    <row r="35" spans="1:19" s="92" customFormat="1" ht="15.75" x14ac:dyDescent="0.25">
      <c r="A35" s="484"/>
      <c r="B35" s="145" t="s">
        <v>463</v>
      </c>
      <c r="C35" s="318"/>
      <c r="D35" s="319" t="s">
        <v>290</v>
      </c>
      <c r="E35" s="319" t="s">
        <v>290</v>
      </c>
      <c r="F35" s="319" t="s">
        <v>290</v>
      </c>
      <c r="G35" s="319" t="s">
        <v>290</v>
      </c>
      <c r="H35" s="319">
        <v>0.38399629899092863</v>
      </c>
      <c r="I35" s="319">
        <v>-6.681849490403656E-2</v>
      </c>
      <c r="J35" s="319">
        <v>1.9975613809432743E-2</v>
      </c>
      <c r="K35" s="319">
        <v>6.0479223389500639E-2</v>
      </c>
      <c r="L35" s="319">
        <v>4.460979068596415E-2</v>
      </c>
      <c r="O35" s="100"/>
      <c r="P35" s="100"/>
      <c r="Q35" s="100"/>
      <c r="R35" s="100"/>
      <c r="S35" s="100"/>
    </row>
    <row r="36" spans="1:19" s="92" customFormat="1" ht="15.75" x14ac:dyDescent="0.25">
      <c r="A36" s="484"/>
      <c r="B36" s="145" t="s">
        <v>35</v>
      </c>
      <c r="C36" s="10"/>
      <c r="D36" s="319">
        <v>8.2163250388776969</v>
      </c>
      <c r="E36" s="319">
        <v>-0.88509878889687221</v>
      </c>
      <c r="F36" s="319">
        <v>-0.27072909070238954</v>
      </c>
      <c r="G36" s="319">
        <v>-0.2932334450789702</v>
      </c>
      <c r="H36" s="319">
        <v>-0.51459910562968625</v>
      </c>
      <c r="I36" s="319">
        <v>-7.4474128558750277</v>
      </c>
      <c r="J36" s="319">
        <v>-0.61725106666429874</v>
      </c>
      <c r="K36" s="319">
        <v>0.30890019876161912</v>
      </c>
      <c r="L36" s="319">
        <v>0.57390420541482623</v>
      </c>
      <c r="O36" s="100"/>
      <c r="P36" s="100"/>
      <c r="Q36" s="100"/>
      <c r="R36" s="100"/>
      <c r="S36" s="100"/>
    </row>
    <row r="37" spans="1:19" s="92" customFormat="1" ht="15.75" x14ac:dyDescent="0.25">
      <c r="A37" s="484"/>
      <c r="B37" s="90"/>
      <c r="C37" s="10"/>
      <c r="D37" s="176"/>
      <c r="E37" s="176"/>
      <c r="F37" s="176"/>
      <c r="G37" s="176"/>
      <c r="H37" s="176"/>
      <c r="I37" s="176"/>
      <c r="J37" s="176"/>
      <c r="K37" s="176"/>
      <c r="L37" s="176"/>
      <c r="O37" s="99"/>
      <c r="P37" s="99"/>
      <c r="Q37" s="99"/>
      <c r="R37" s="99"/>
      <c r="S37" s="99"/>
    </row>
    <row r="38" spans="1:19" s="92" customFormat="1" ht="15.75" x14ac:dyDescent="0.25">
      <c r="A38" s="484"/>
      <c r="B38" s="35" t="s">
        <v>36</v>
      </c>
      <c r="C38" s="10"/>
      <c r="D38" s="378">
        <v>-0.17044191813551282</v>
      </c>
      <c r="E38" s="378">
        <v>-0.62946768356419602</v>
      </c>
      <c r="F38" s="378">
        <v>10.640018502540933</v>
      </c>
      <c r="G38" s="378">
        <v>-0.62143606958255704</v>
      </c>
      <c r="H38" s="378">
        <v>-0.48922125159775598</v>
      </c>
      <c r="I38" s="378">
        <v>9.5023109805276049E-2</v>
      </c>
      <c r="J38" s="378">
        <v>-0.1219332013900928</v>
      </c>
      <c r="K38" s="378">
        <v>1.1610834093574232</v>
      </c>
      <c r="L38" s="378">
        <v>-0.41485968748640623</v>
      </c>
      <c r="O38" s="98"/>
      <c r="P38" s="98"/>
      <c r="Q38" s="98"/>
      <c r="R38" s="98"/>
      <c r="S38" s="98"/>
    </row>
    <row r="39" spans="1:19" s="92" customFormat="1" ht="15.75" x14ac:dyDescent="0.25">
      <c r="A39" s="484"/>
      <c r="B39" s="145" t="s">
        <v>37</v>
      </c>
      <c r="C39" s="10"/>
      <c r="D39" s="319">
        <v>-0.46666666666666667</v>
      </c>
      <c r="E39" s="319">
        <v>0.5625</v>
      </c>
      <c r="F39" s="319">
        <v>-0.16</v>
      </c>
      <c r="G39" s="319">
        <v>0</v>
      </c>
      <c r="H39" s="319">
        <v>-0.23809523809523808</v>
      </c>
      <c r="I39" s="319">
        <v>0</v>
      </c>
      <c r="J39" s="319">
        <v>0</v>
      </c>
      <c r="K39" s="319">
        <v>0</v>
      </c>
      <c r="L39" s="319">
        <v>-1</v>
      </c>
      <c r="O39" s="100"/>
      <c r="P39" s="100"/>
      <c r="Q39" s="100"/>
      <c r="R39" s="100"/>
      <c r="S39" s="100"/>
    </row>
    <row r="40" spans="1:19" s="92" customFormat="1" ht="15.75" x14ac:dyDescent="0.25">
      <c r="A40" s="484"/>
      <c r="B40" s="111" t="s">
        <v>441</v>
      </c>
      <c r="C40" s="10"/>
      <c r="D40" s="379">
        <v>-0.11731883856036127</v>
      </c>
      <c r="E40" s="379">
        <v>-0.82193087441671064</v>
      </c>
      <c r="F40" s="379">
        <v>27.911436485235644</v>
      </c>
      <c r="G40" s="379">
        <v>-0.64864915729752037</v>
      </c>
      <c r="H40" s="379">
        <v>-0.58176088654198055</v>
      </c>
      <c r="I40" s="379">
        <v>0.16002812527507329</v>
      </c>
      <c r="J40" s="379">
        <v>-0.19405511819502103</v>
      </c>
      <c r="K40" s="379">
        <v>1.652784457156883</v>
      </c>
      <c r="L40" s="379">
        <v>-0.3981070024359406</v>
      </c>
      <c r="O40" s="101"/>
      <c r="P40" s="101"/>
      <c r="Q40" s="101"/>
      <c r="R40" s="101"/>
      <c r="S40" s="101"/>
    </row>
    <row r="41" spans="1:19" s="92" customFormat="1" ht="15.75" x14ac:dyDescent="0.25">
      <c r="A41" s="484"/>
      <c r="B41" s="145" t="s">
        <v>270</v>
      </c>
      <c r="C41" s="10"/>
      <c r="D41" s="319">
        <v>2.3732890415878907E-2</v>
      </c>
      <c r="E41" s="319">
        <v>-1.3931142726333019E-2</v>
      </c>
      <c r="F41" s="319">
        <v>1.3526381143668331</v>
      </c>
      <c r="G41" s="319">
        <v>-0.55855113188102079</v>
      </c>
      <c r="H41" s="319">
        <v>0.10727945805845783</v>
      </c>
      <c r="I41" s="319">
        <v>-1.304940426265949E-2</v>
      </c>
      <c r="J41" s="319">
        <v>-0.20234832084166146</v>
      </c>
      <c r="K41" s="319">
        <v>7.27859171039458E-3</v>
      </c>
      <c r="L41" s="319">
        <v>6.0266586689201054E-2</v>
      </c>
      <c r="O41" s="100"/>
      <c r="P41" s="100"/>
      <c r="Q41" s="100"/>
      <c r="R41" s="100"/>
      <c r="S41" s="100"/>
    </row>
    <row r="42" spans="1:19" s="92" customFormat="1" ht="15.75" x14ac:dyDescent="0.25">
      <c r="A42" s="484"/>
      <c r="B42" s="145" t="s">
        <v>38</v>
      </c>
      <c r="C42" s="10"/>
      <c r="D42" s="319">
        <v>-0.15446858382579104</v>
      </c>
      <c r="E42" s="319">
        <v>-1.0795900130209837</v>
      </c>
      <c r="F42" s="319">
        <v>77.016570264269888</v>
      </c>
      <c r="G42" s="319">
        <v>-0.65966569516683538</v>
      </c>
      <c r="H42" s="319">
        <v>-0.6910430264382833</v>
      </c>
      <c r="I42" s="319">
        <v>0.25840759277064185</v>
      </c>
      <c r="J42" s="319">
        <v>-0.1903580271893438</v>
      </c>
      <c r="K42" s="319">
        <v>2.3754836463809927</v>
      </c>
      <c r="L42" s="319">
        <v>-0.45818164955659724</v>
      </c>
      <c r="O42" s="100"/>
      <c r="P42" s="100"/>
      <c r="Q42" s="100"/>
      <c r="R42" s="100"/>
      <c r="S42" s="100"/>
    </row>
    <row r="43" spans="1:19" s="92" customFormat="1" ht="15.75" x14ac:dyDescent="0.25">
      <c r="A43" s="484"/>
      <c r="B43" s="145" t="s">
        <v>442</v>
      </c>
      <c r="C43" s="10"/>
      <c r="D43" s="319">
        <v>-0.40769068560194049</v>
      </c>
      <c r="E43" s="319">
        <v>-2.1564486048685789</v>
      </c>
      <c r="F43" s="319">
        <v>1.0532890231069245</v>
      </c>
      <c r="G43" s="319">
        <v>2.4875826202579057</v>
      </c>
      <c r="H43" s="319">
        <v>-0.60581160487073082</v>
      </c>
      <c r="I43" s="319">
        <v>-1.3858155317372951</v>
      </c>
      <c r="J43" s="319">
        <v>2.4195708895169807</v>
      </c>
      <c r="K43" s="319">
        <v>0.11439892551719111</v>
      </c>
      <c r="L43" s="319">
        <v>0.60717880470722296</v>
      </c>
      <c r="O43" s="100"/>
      <c r="P43" s="100"/>
      <c r="Q43" s="100"/>
      <c r="R43" s="100"/>
      <c r="S43" s="100"/>
    </row>
    <row r="44" spans="1:19" s="92" customFormat="1" ht="15.75" x14ac:dyDescent="0.25">
      <c r="A44" s="484"/>
      <c r="B44" s="145" t="s">
        <v>443</v>
      </c>
      <c r="C44" s="10"/>
      <c r="D44" s="319">
        <v>0.55606064206024675</v>
      </c>
      <c r="E44" s="319">
        <v>-0.44358773334107349</v>
      </c>
      <c r="F44" s="319">
        <v>0.66098894417897991</v>
      </c>
      <c r="G44" s="319">
        <v>-8.0356223130701371E-2</v>
      </c>
      <c r="H44" s="319">
        <v>0.17015874073085943</v>
      </c>
      <c r="I44" s="319">
        <v>0.56740419750580595</v>
      </c>
      <c r="J44" s="319">
        <v>-0.23046565030720095</v>
      </c>
      <c r="K44" s="319">
        <v>2.6094600936535297</v>
      </c>
      <c r="L44" s="319">
        <v>-0.53945499818084242</v>
      </c>
      <c r="O44" s="100"/>
      <c r="P44" s="100"/>
      <c r="Q44" s="100"/>
      <c r="R44" s="100"/>
      <c r="S44" s="100"/>
    </row>
    <row r="45" spans="1:19" s="92" customFormat="1" ht="15.75" x14ac:dyDescent="0.25">
      <c r="A45" s="484"/>
      <c r="B45" s="145" t="s">
        <v>444</v>
      </c>
      <c r="C45" s="10"/>
      <c r="D45" s="319">
        <v>-2.9114736266949055E-2</v>
      </c>
      <c r="E45" s="319">
        <v>-7.478810131698474E-2</v>
      </c>
      <c r="F45" s="319">
        <v>23.95412353283249</v>
      </c>
      <c r="G45" s="319">
        <v>-0.70471191319174808</v>
      </c>
      <c r="H45" s="319">
        <v>-0.83755296063537599</v>
      </c>
      <c r="I45" s="319">
        <v>0.10719915525145708</v>
      </c>
      <c r="J45" s="319">
        <v>-0.22480004820102992</v>
      </c>
      <c r="K45" s="319">
        <v>2.1743588408097705</v>
      </c>
      <c r="L45" s="319">
        <v>-0.33532376138865294</v>
      </c>
      <c r="O45" s="100"/>
      <c r="P45" s="100"/>
      <c r="Q45" s="100"/>
      <c r="R45" s="100"/>
      <c r="S45" s="100"/>
    </row>
    <row r="46" spans="1:19" s="92" customFormat="1" ht="15.75" x14ac:dyDescent="0.25">
      <c r="A46" s="484"/>
      <c r="B46" s="111" t="s">
        <v>280</v>
      </c>
      <c r="C46" s="10"/>
      <c r="D46" s="379">
        <v>0.16437567548000337</v>
      </c>
      <c r="E46" s="379">
        <v>-0.58638231349303294</v>
      </c>
      <c r="F46" s="379">
        <v>0.32175867045737905</v>
      </c>
      <c r="G46" s="379">
        <v>-0.40724723913241356</v>
      </c>
      <c r="H46" s="379">
        <v>3.2216498078609144</v>
      </c>
      <c r="I46" s="379">
        <v>-0.16540806820635667</v>
      </c>
      <c r="J46" s="379">
        <v>0.28020571112647491</v>
      </c>
      <c r="K46" s="379">
        <v>-1.1291144879740445E-2</v>
      </c>
      <c r="L46" s="379">
        <v>2.546758020720042E-2</v>
      </c>
      <c r="O46" s="101"/>
      <c r="P46" s="101"/>
      <c r="Q46" s="101"/>
      <c r="R46" s="101"/>
      <c r="S46" s="101"/>
    </row>
    <row r="47" spans="1:19" s="92" customFormat="1" ht="15.75" x14ac:dyDescent="0.25">
      <c r="A47" s="484"/>
      <c r="B47" s="145" t="s">
        <v>272</v>
      </c>
      <c r="C47" s="10"/>
      <c r="D47" s="319">
        <v>-4.0086827365652854E-2</v>
      </c>
      <c r="E47" s="319">
        <v>-0.53085058747860858</v>
      </c>
      <c r="F47" s="319">
        <v>0.39293072108289756</v>
      </c>
      <c r="G47" s="319">
        <v>-0.47787005257071175</v>
      </c>
      <c r="H47" s="319">
        <v>0.14379928430825167</v>
      </c>
      <c r="I47" s="319">
        <v>1.2561534003615251E-2</v>
      </c>
      <c r="J47" s="319">
        <v>-1.0000032188659458</v>
      </c>
      <c r="K47" s="319">
        <v>-2.7865240641711231</v>
      </c>
      <c r="L47" s="319">
        <v>1</v>
      </c>
      <c r="O47" s="99"/>
      <c r="P47" s="99"/>
      <c r="Q47" s="99"/>
      <c r="R47" s="99"/>
      <c r="S47" s="99"/>
    </row>
    <row r="48" spans="1:19" s="92" customFormat="1" ht="15.75" x14ac:dyDescent="0.25">
      <c r="A48" s="484"/>
      <c r="B48" s="145" t="s">
        <v>271</v>
      </c>
      <c r="C48" s="10"/>
      <c r="D48" s="319">
        <v>2.4600339601148309</v>
      </c>
      <c r="E48" s="319">
        <v>-0.75935850550300377</v>
      </c>
      <c r="F48" s="319">
        <v>-0.11045181588268756</v>
      </c>
      <c r="G48" s="319">
        <v>0.26432212287086537</v>
      </c>
      <c r="H48" s="319">
        <v>15.308530926705998</v>
      </c>
      <c r="I48" s="319">
        <v>-0.21442515933003303</v>
      </c>
      <c r="J48" s="319">
        <v>0.73468742751251981</v>
      </c>
      <c r="K48" s="319">
        <v>-1.1289301833420202E-2</v>
      </c>
      <c r="L48" s="319">
        <v>2.5464993122508453E-2</v>
      </c>
      <c r="O48" s="99"/>
      <c r="P48" s="99"/>
      <c r="Q48" s="99"/>
      <c r="R48" s="99"/>
      <c r="S48" s="99"/>
    </row>
    <row r="49" spans="1:11" ht="15.75" x14ac:dyDescent="0.25">
      <c r="A49" s="484"/>
      <c r="B49" s="145"/>
      <c r="C49" s="10"/>
      <c r="D49" s="115"/>
      <c r="E49" s="115"/>
      <c r="F49" s="115"/>
      <c r="G49" s="115"/>
      <c r="H49" s="115"/>
      <c r="I49" s="115"/>
      <c r="J49" s="115"/>
      <c r="K49" s="115"/>
    </row>
    <row r="50" spans="1:11" ht="18.75" x14ac:dyDescent="0.25">
      <c r="A50" s="484"/>
      <c r="B50" s="204" t="s">
        <v>468</v>
      </c>
      <c r="C50" s="34"/>
      <c r="D50" s="34"/>
      <c r="E50" s="34"/>
      <c r="F50" s="34"/>
      <c r="G50" s="34"/>
      <c r="H50" s="34"/>
      <c r="I50" s="34"/>
      <c r="J50" s="34"/>
      <c r="K50" s="34"/>
    </row>
    <row r="51" spans="1:11" x14ac:dyDescent="0.2">
      <c r="A51" s="484"/>
    </row>
  </sheetData>
  <mergeCells count="2">
    <mergeCell ref="A1:A51"/>
    <mergeCell ref="B1:L1"/>
  </mergeCells>
  <phoneticPr fontId="0" type="noConversion"/>
  <pageMargins left="0" right="0" top="0.75" bottom="0.5" header="0.25" footer="0.25"/>
  <pageSetup scale="63" orientation="landscape" r:id="rId1"/>
  <headerFooter alignWithMargins="0">
    <oddHeader>&amp;R&amp;"Times New Roman,Bold Italic"&amp;12Pennsylvania Department of Revenue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90" zoomScaleNormal="90" workbookViewId="0">
      <selection activeCell="E15" sqref="E15"/>
    </sheetView>
  </sheetViews>
  <sheetFormatPr defaultColWidth="9.33203125" defaultRowHeight="12.75" x14ac:dyDescent="0.2"/>
  <cols>
    <col min="1" max="1" width="35.6640625" style="325" customWidth="1"/>
    <col min="2" max="2" width="2.33203125" style="325" customWidth="1"/>
    <col min="3" max="3" width="49" style="325" customWidth="1"/>
    <col min="4" max="4" width="6.83203125" style="325" customWidth="1"/>
    <col min="5" max="5" width="10.5" style="325" customWidth="1"/>
    <col min="6" max="6" width="3" style="325" customWidth="1"/>
    <col min="7" max="7" width="10.5" style="325" customWidth="1"/>
    <col min="8" max="8" width="3.6640625" style="325" customWidth="1"/>
    <col min="9" max="9" width="19" style="325" customWidth="1"/>
    <col min="10" max="10" width="12.83203125" style="325" customWidth="1"/>
    <col min="11" max="11" width="22.83203125" style="325" customWidth="1"/>
    <col min="12" max="16384" width="9.33203125" style="325"/>
  </cols>
  <sheetData>
    <row r="1" spans="1:13" ht="18.75" x14ac:dyDescent="0.3">
      <c r="A1" s="7" t="s">
        <v>283</v>
      </c>
      <c r="B1" s="333"/>
      <c r="C1" s="333"/>
      <c r="D1" s="333"/>
      <c r="E1" s="333"/>
      <c r="F1" s="333"/>
      <c r="G1" s="333"/>
    </row>
    <row r="2" spans="1:13" ht="15.75" x14ac:dyDescent="0.25">
      <c r="A2" s="6" t="s">
        <v>40</v>
      </c>
      <c r="B2" s="333"/>
      <c r="C2" s="333"/>
      <c r="D2" s="333"/>
      <c r="E2" s="333"/>
      <c r="F2" s="333"/>
      <c r="G2" s="333"/>
    </row>
    <row r="3" spans="1:13" x14ac:dyDescent="0.2">
      <c r="A3" s="45" t="s">
        <v>41</v>
      </c>
      <c r="B3" s="333"/>
      <c r="C3" s="333"/>
      <c r="D3" s="333"/>
      <c r="E3" s="333"/>
      <c r="F3" s="333"/>
      <c r="G3" s="333"/>
    </row>
    <row r="4" spans="1:13" ht="15.75" x14ac:dyDescent="0.25">
      <c r="A4" s="16"/>
      <c r="B4" s="333"/>
      <c r="C4" s="333"/>
      <c r="D4" s="333"/>
      <c r="E4" s="333"/>
      <c r="F4" s="333"/>
      <c r="G4" s="333"/>
    </row>
    <row r="5" spans="1:13" ht="15.75" x14ac:dyDescent="0.25">
      <c r="A5" s="16"/>
      <c r="B5" s="333"/>
      <c r="C5" s="203"/>
      <c r="D5" s="333"/>
      <c r="E5" s="333"/>
      <c r="F5" s="333"/>
      <c r="G5" s="333"/>
      <c r="I5" s="10"/>
      <c r="J5" s="10"/>
      <c r="K5" s="10"/>
      <c r="L5" s="10"/>
      <c r="M5" s="10"/>
    </row>
    <row r="6" spans="1:13" ht="15.75" x14ac:dyDescent="0.25">
      <c r="I6" s="10"/>
      <c r="J6" s="10"/>
      <c r="K6" s="10"/>
      <c r="L6" s="10"/>
      <c r="M6" s="10"/>
    </row>
    <row r="7" spans="1:13" ht="15.75" x14ac:dyDescent="0.25">
      <c r="I7" s="10"/>
      <c r="J7" s="10"/>
      <c r="K7" s="10"/>
      <c r="L7" s="10"/>
      <c r="M7" s="10"/>
    </row>
    <row r="8" spans="1:13" ht="15.75" x14ac:dyDescent="0.25">
      <c r="A8" s="46" t="s">
        <v>42</v>
      </c>
      <c r="B8" s="46"/>
      <c r="C8" s="46" t="s">
        <v>43</v>
      </c>
      <c r="D8" s="46"/>
      <c r="E8" s="11" t="s">
        <v>514</v>
      </c>
      <c r="F8" s="11"/>
      <c r="G8" s="11" t="s">
        <v>544</v>
      </c>
      <c r="I8" s="10"/>
      <c r="J8" s="10"/>
      <c r="K8" s="10"/>
      <c r="L8" s="10"/>
      <c r="M8" s="10"/>
    </row>
    <row r="9" spans="1:13" ht="9" customHeight="1" x14ac:dyDescent="0.25">
      <c r="A9" s="46"/>
      <c r="B9" s="46"/>
      <c r="C9" s="46"/>
      <c r="D9" s="46"/>
      <c r="E9" s="10"/>
      <c r="F9" s="10"/>
      <c r="G9" s="10"/>
      <c r="I9" s="10"/>
      <c r="J9" s="10"/>
      <c r="K9" s="10"/>
      <c r="L9" s="10"/>
      <c r="M9" s="10"/>
    </row>
    <row r="10" spans="1:13" ht="15.75" x14ac:dyDescent="0.25">
      <c r="A10" s="10"/>
      <c r="B10" s="10"/>
      <c r="C10" s="10"/>
      <c r="D10" s="476"/>
      <c r="E10" s="10"/>
      <c r="F10" s="10"/>
      <c r="G10" s="10"/>
      <c r="I10" s="485"/>
      <c r="J10" s="485"/>
      <c r="K10" s="10"/>
      <c r="L10" s="10"/>
      <c r="M10" s="10"/>
    </row>
    <row r="11" spans="1:13" ht="15.75" x14ac:dyDescent="0.25">
      <c r="A11" s="10" t="s">
        <v>44</v>
      </c>
      <c r="B11" s="10"/>
      <c r="C11" s="10" t="s">
        <v>242</v>
      </c>
      <c r="D11" s="10"/>
      <c r="E11" s="235">
        <v>40</v>
      </c>
      <c r="F11" s="235"/>
      <c r="G11" s="235">
        <v>40</v>
      </c>
      <c r="I11" s="295"/>
      <c r="J11" s="295"/>
      <c r="K11" s="334"/>
      <c r="L11" s="10"/>
      <c r="M11" s="10"/>
    </row>
    <row r="12" spans="1:13" ht="15.75" x14ac:dyDescent="0.25">
      <c r="A12" s="10"/>
      <c r="B12" s="10"/>
      <c r="C12" s="10"/>
      <c r="D12" s="10"/>
      <c r="E12" s="236"/>
      <c r="F12" s="236"/>
      <c r="G12" s="236"/>
      <c r="I12" s="10"/>
      <c r="J12" s="10"/>
      <c r="K12" s="10"/>
      <c r="L12" s="10"/>
      <c r="M12" s="10"/>
    </row>
    <row r="13" spans="1:13" ht="15.75" x14ac:dyDescent="0.25">
      <c r="A13" s="10" t="s">
        <v>45</v>
      </c>
      <c r="B13" s="10"/>
      <c r="C13" s="10" t="s">
        <v>46</v>
      </c>
      <c r="D13" s="10"/>
      <c r="E13" s="237">
        <v>6.2515624799999996</v>
      </c>
      <c r="F13" s="237"/>
      <c r="G13" s="237">
        <v>5.22341414</v>
      </c>
      <c r="I13" s="295"/>
      <c r="J13" s="10"/>
      <c r="K13" s="334"/>
      <c r="L13" s="10"/>
      <c r="M13" s="10"/>
    </row>
    <row r="14" spans="1:13" ht="15.75" x14ac:dyDescent="0.25">
      <c r="A14" s="10"/>
      <c r="B14" s="10"/>
      <c r="C14" s="10"/>
      <c r="D14" s="10"/>
      <c r="E14" s="236"/>
      <c r="F14" s="236"/>
      <c r="G14" s="236"/>
      <c r="I14" s="295"/>
      <c r="J14" s="10"/>
      <c r="K14" s="10"/>
      <c r="L14" s="10"/>
      <c r="M14" s="10"/>
    </row>
    <row r="15" spans="1:13" ht="15.75" x14ac:dyDescent="0.25">
      <c r="A15" s="10" t="s">
        <v>48</v>
      </c>
      <c r="B15" s="10"/>
      <c r="C15" s="10" t="s">
        <v>47</v>
      </c>
      <c r="D15" s="10"/>
      <c r="E15" s="237">
        <v>94.58944765999999</v>
      </c>
      <c r="F15" s="237"/>
      <c r="G15" s="237">
        <v>98.099745999999996</v>
      </c>
      <c r="I15" s="295"/>
      <c r="J15" s="10"/>
      <c r="K15" s="335"/>
      <c r="L15" s="10"/>
      <c r="M15" s="10"/>
    </row>
    <row r="16" spans="1:13" ht="15.75" x14ac:dyDescent="0.25">
      <c r="A16" s="10"/>
      <c r="B16" s="10"/>
      <c r="C16" s="10"/>
      <c r="D16" s="10"/>
      <c r="E16" s="236"/>
      <c r="F16" s="236"/>
      <c r="G16" s="236"/>
      <c r="I16" s="295"/>
      <c r="J16" s="10"/>
      <c r="K16" s="334"/>
      <c r="L16" s="10"/>
      <c r="M16" s="10"/>
    </row>
    <row r="17" spans="1:13" ht="18.75" x14ac:dyDescent="0.25">
      <c r="A17" s="10" t="s">
        <v>48</v>
      </c>
      <c r="B17" s="10"/>
      <c r="C17" s="10" t="s">
        <v>445</v>
      </c>
      <c r="D17" s="10"/>
      <c r="E17" s="237">
        <v>439.48634570000002</v>
      </c>
      <c r="F17" s="237"/>
      <c r="G17" s="237">
        <v>455.79607099999998</v>
      </c>
      <c r="I17" s="295"/>
      <c r="J17" s="10"/>
      <c r="K17" s="334"/>
      <c r="L17" s="10"/>
      <c r="M17" s="10"/>
    </row>
    <row r="18" spans="1:13" ht="15.75" x14ac:dyDescent="0.25">
      <c r="A18" s="10"/>
      <c r="B18" s="10"/>
      <c r="C18" s="10"/>
      <c r="D18" s="10"/>
      <c r="E18" s="236"/>
      <c r="F18" s="236"/>
      <c r="G18" s="236"/>
      <c r="I18" s="295"/>
      <c r="J18" s="10"/>
      <c r="K18" s="10"/>
      <c r="L18" s="10"/>
      <c r="M18" s="10"/>
    </row>
    <row r="19" spans="1:13" ht="15.75" x14ac:dyDescent="0.25">
      <c r="A19" s="10" t="s">
        <v>50</v>
      </c>
      <c r="B19" s="10"/>
      <c r="C19" s="10" t="s">
        <v>51</v>
      </c>
      <c r="D19" s="10"/>
      <c r="E19" s="332">
        <v>30.73</v>
      </c>
      <c r="F19" s="237"/>
      <c r="G19" s="332">
        <v>30.73</v>
      </c>
      <c r="I19" s="295"/>
      <c r="J19" s="10"/>
      <c r="K19" s="10"/>
      <c r="L19" s="10"/>
      <c r="M19" s="10"/>
    </row>
    <row r="20" spans="1:13" ht="15.75" x14ac:dyDescent="0.25">
      <c r="A20" s="10"/>
      <c r="B20" s="10"/>
      <c r="C20" s="10"/>
      <c r="D20" s="10"/>
      <c r="E20" s="236"/>
      <c r="F20" s="236"/>
      <c r="G20" s="236"/>
      <c r="I20" s="295"/>
      <c r="J20" s="10"/>
      <c r="K20" s="10"/>
      <c r="L20" s="10"/>
      <c r="M20" s="10"/>
    </row>
    <row r="21" spans="1:13" ht="15.75" x14ac:dyDescent="0.25">
      <c r="A21" s="10" t="s">
        <v>50</v>
      </c>
      <c r="B21" s="10"/>
      <c r="C21" s="10" t="s">
        <v>52</v>
      </c>
      <c r="D21" s="10"/>
      <c r="E21" s="237">
        <v>20.484999999999999</v>
      </c>
      <c r="F21" s="237"/>
      <c r="G21" s="237">
        <v>20.484999999999999</v>
      </c>
      <c r="I21" s="295"/>
      <c r="J21" s="10"/>
      <c r="K21" s="334"/>
      <c r="L21" s="10"/>
      <c r="M21" s="10"/>
    </row>
    <row r="22" spans="1:13" ht="15.75" x14ac:dyDescent="0.25">
      <c r="A22" s="10"/>
      <c r="B22" s="10"/>
      <c r="C22" s="10"/>
      <c r="D22" s="10"/>
      <c r="E22" s="237"/>
      <c r="F22" s="237"/>
      <c r="G22" s="237"/>
      <c r="I22" s="295"/>
      <c r="J22" s="10"/>
      <c r="K22" s="334"/>
      <c r="L22" s="10"/>
      <c r="M22" s="10"/>
    </row>
    <row r="23" spans="1:13" ht="15.75" x14ac:dyDescent="0.25">
      <c r="A23" s="10" t="s">
        <v>53</v>
      </c>
      <c r="B23" s="10"/>
      <c r="C23" s="10" t="s">
        <v>54</v>
      </c>
      <c r="D23" s="10"/>
      <c r="E23" s="238">
        <v>71.841216169999996</v>
      </c>
      <c r="F23" s="239"/>
      <c r="G23" s="238">
        <v>82.716665570000004</v>
      </c>
      <c r="I23" s="295"/>
      <c r="J23" s="10"/>
      <c r="K23" s="334"/>
      <c r="L23" s="10"/>
      <c r="M23" s="10"/>
    </row>
    <row r="24" spans="1:13" ht="15.75" x14ac:dyDescent="0.25">
      <c r="A24" s="10"/>
      <c r="B24" s="10"/>
      <c r="C24" s="10"/>
      <c r="D24" s="10"/>
      <c r="E24" s="202"/>
      <c r="F24" s="202"/>
      <c r="G24" s="202"/>
      <c r="I24" s="10"/>
      <c r="J24" s="10"/>
      <c r="K24" s="334"/>
      <c r="L24" s="10"/>
      <c r="M24" s="10"/>
    </row>
    <row r="25" spans="1:13" ht="15.75" x14ac:dyDescent="0.25">
      <c r="A25" s="10"/>
      <c r="B25" s="10"/>
      <c r="C25" s="10"/>
      <c r="D25" s="10"/>
      <c r="E25" s="10"/>
      <c r="F25" s="10"/>
      <c r="G25" s="10"/>
      <c r="I25" s="10"/>
      <c r="J25" s="10"/>
      <c r="K25" s="10"/>
      <c r="L25" s="10"/>
      <c r="M25" s="10"/>
    </row>
    <row r="26" spans="1:13" ht="16.5" thickBot="1" x14ac:dyDescent="0.3">
      <c r="A26" s="16" t="s">
        <v>284</v>
      </c>
      <c r="B26" s="10"/>
      <c r="C26" s="10"/>
      <c r="D26" s="10"/>
      <c r="E26" s="47">
        <v>703.38357201000008</v>
      </c>
      <c r="F26" s="232"/>
      <c r="G26" s="47">
        <v>733.05089671000007</v>
      </c>
      <c r="I26" s="10"/>
      <c r="J26" s="10"/>
      <c r="K26" s="10"/>
      <c r="L26" s="10"/>
      <c r="M26" s="10"/>
    </row>
    <row r="27" spans="1:13" ht="16.5" thickTop="1" x14ac:dyDescent="0.25">
      <c r="A27" s="16"/>
      <c r="B27" s="10"/>
      <c r="C27" s="10"/>
      <c r="D27" s="10"/>
      <c r="E27" s="232"/>
      <c r="F27" s="232"/>
      <c r="G27" s="232"/>
      <c r="I27" s="10"/>
      <c r="J27" s="10"/>
      <c r="K27" s="10"/>
      <c r="L27" s="10"/>
      <c r="M27" s="10"/>
    </row>
    <row r="28" spans="1:13" ht="15.75" x14ac:dyDescent="0.25">
      <c r="A28" s="16"/>
      <c r="B28" s="10"/>
      <c r="C28" s="10"/>
      <c r="D28" s="10"/>
      <c r="E28" s="232"/>
      <c r="F28" s="232"/>
      <c r="G28" s="232"/>
      <c r="I28" s="10"/>
      <c r="J28" s="10"/>
      <c r="K28" s="10"/>
      <c r="L28" s="10"/>
      <c r="M28" s="10"/>
    </row>
    <row r="30" spans="1:13" ht="18.75" x14ac:dyDescent="0.25">
      <c r="A30" s="279"/>
      <c r="B30" s="10"/>
      <c r="C30" s="10"/>
      <c r="D30" s="10"/>
      <c r="E30" s="10"/>
      <c r="F30" s="10"/>
      <c r="G30" s="10"/>
    </row>
    <row r="31" spans="1:13" ht="15.75" x14ac:dyDescent="0.25">
      <c r="A31" s="280"/>
      <c r="B31" s="10"/>
      <c r="C31" s="10"/>
      <c r="D31" s="10"/>
      <c r="E31" s="10"/>
      <c r="F31" s="10"/>
      <c r="G31" s="10"/>
    </row>
    <row r="32" spans="1:13" ht="15.75" x14ac:dyDescent="0.25">
      <c r="A32" s="280"/>
      <c r="B32" s="10"/>
      <c r="C32" s="10"/>
      <c r="D32" s="10"/>
      <c r="E32" s="10"/>
      <c r="F32" s="10"/>
      <c r="G32" s="10"/>
    </row>
    <row r="33" spans="1:1" ht="15.75" x14ac:dyDescent="0.25">
      <c r="A33" s="280"/>
    </row>
  </sheetData>
  <mergeCells count="1">
    <mergeCell ref="I10:J10"/>
  </mergeCells>
  <phoneticPr fontId="0" type="noConversion"/>
  <pageMargins left="0.5" right="0.5" top="1" bottom="0.5" header="0.5" footer="0.25"/>
  <pageSetup scale="85" orientation="portrait" r:id="rId1"/>
  <headerFooter alignWithMargins="0">
    <oddHeader>&amp;R&amp;"Times New Roman,Bold Italic"Pennsylvania Department of Revenue</oddHeader>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zoomScaleNormal="100" workbookViewId="0">
      <selection activeCell="D20" sqref="D20"/>
    </sheetView>
  </sheetViews>
  <sheetFormatPr defaultColWidth="9.33203125" defaultRowHeight="12.75" x14ac:dyDescent="0.2"/>
  <cols>
    <col min="1" max="1" width="17.1640625" style="4" customWidth="1"/>
    <col min="2" max="2" width="12.83203125" style="4" customWidth="1"/>
    <col min="3" max="3" width="6" style="4" customWidth="1"/>
    <col min="4" max="4" width="12" style="4" bestFit="1" customWidth="1"/>
    <col min="5" max="5" width="12.1640625" style="4" bestFit="1" customWidth="1"/>
    <col min="6" max="6" width="12" style="4" bestFit="1" customWidth="1"/>
    <col min="7" max="7" width="12.1640625" style="4" bestFit="1" customWidth="1"/>
    <col min="8" max="8" width="12" style="4" bestFit="1" customWidth="1"/>
    <col min="9" max="9" width="7.83203125" style="4" customWidth="1"/>
    <col min="10" max="16384" width="9.33203125" style="4"/>
  </cols>
  <sheetData>
    <row r="1" spans="1:8" ht="19.5" x14ac:dyDescent="0.3">
      <c r="A1" s="7" t="s">
        <v>296</v>
      </c>
      <c r="B1" s="8"/>
      <c r="C1" s="8"/>
      <c r="D1" s="8"/>
      <c r="E1" s="8"/>
      <c r="F1" s="8"/>
      <c r="G1" s="8"/>
      <c r="H1" s="8"/>
    </row>
    <row r="2" spans="1:8" ht="15.75" x14ac:dyDescent="0.25">
      <c r="A2" s="6" t="s">
        <v>186</v>
      </c>
      <c r="B2" s="8"/>
      <c r="C2" s="8"/>
      <c r="D2" s="8"/>
      <c r="E2" s="8"/>
      <c r="F2" s="8"/>
      <c r="G2" s="8"/>
      <c r="H2" s="8"/>
    </row>
    <row r="3" spans="1:8" x14ac:dyDescent="0.2">
      <c r="A3" s="45" t="s">
        <v>0</v>
      </c>
      <c r="B3" s="8"/>
      <c r="C3" s="8"/>
      <c r="D3" s="8"/>
      <c r="E3" s="8"/>
      <c r="F3" s="8"/>
      <c r="G3" s="8"/>
      <c r="H3" s="8"/>
    </row>
    <row r="4" spans="1:8" ht="15.75" x14ac:dyDescent="0.25">
      <c r="A4" s="16"/>
      <c r="B4" s="8"/>
      <c r="C4" s="8"/>
      <c r="D4" s="8"/>
      <c r="E4" s="8"/>
      <c r="F4" s="8"/>
      <c r="G4" s="8"/>
      <c r="H4" s="9"/>
    </row>
    <row r="5" spans="1:8" x14ac:dyDescent="0.2">
      <c r="A5" s="9"/>
      <c r="B5" s="9"/>
      <c r="C5" s="9"/>
      <c r="D5" s="9"/>
      <c r="E5" s="9"/>
      <c r="F5" s="9"/>
      <c r="G5" s="9"/>
      <c r="H5" s="9"/>
    </row>
    <row r="6" spans="1:8" ht="15.75" x14ac:dyDescent="0.25">
      <c r="A6" s="10"/>
      <c r="B6" s="10"/>
      <c r="C6" s="10"/>
      <c r="D6" s="441" t="s">
        <v>475</v>
      </c>
      <c r="E6" s="441" t="s">
        <v>480</v>
      </c>
      <c r="F6" s="441" t="s">
        <v>499</v>
      </c>
      <c r="G6" s="441" t="s">
        <v>514</v>
      </c>
      <c r="H6" s="441" t="s">
        <v>544</v>
      </c>
    </row>
    <row r="7" spans="1:8" ht="15.75" x14ac:dyDescent="0.25">
      <c r="A7" s="10"/>
      <c r="B7" s="10"/>
      <c r="C7" s="10"/>
    </row>
    <row r="8" spans="1:8" ht="15.75" x14ac:dyDescent="0.25">
      <c r="A8" s="46" t="s">
        <v>219</v>
      </c>
      <c r="B8" s="10"/>
      <c r="C8" s="10"/>
      <c r="D8" s="14">
        <v>1260425.77947</v>
      </c>
      <c r="E8" s="14">
        <v>1181542.4889400001</v>
      </c>
      <c r="F8" s="14">
        <v>1200328</v>
      </c>
      <c r="G8" s="14">
        <v>1316775</v>
      </c>
      <c r="H8" s="14">
        <v>1271530</v>
      </c>
    </row>
    <row r="9" spans="1:8" ht="15.75" x14ac:dyDescent="0.25">
      <c r="A9" s="10"/>
      <c r="B9" s="10"/>
      <c r="C9" s="10"/>
    </row>
    <row r="10" spans="1:8" ht="15.75" x14ac:dyDescent="0.25">
      <c r="A10" s="10" t="s">
        <v>220</v>
      </c>
      <c r="B10" s="10"/>
      <c r="C10" s="10"/>
      <c r="D10" s="15">
        <v>422973.12649</v>
      </c>
      <c r="E10" s="15">
        <v>400357.71156000003</v>
      </c>
      <c r="F10" s="15">
        <v>400035</v>
      </c>
      <c r="G10" s="15">
        <v>503471</v>
      </c>
      <c r="H10" s="15">
        <v>539703</v>
      </c>
    </row>
    <row r="11" spans="1:8" ht="15.75" x14ac:dyDescent="0.25">
      <c r="A11" s="10" t="s">
        <v>221</v>
      </c>
      <c r="B11" s="10"/>
      <c r="C11" s="10"/>
      <c r="D11" s="15">
        <v>114303.48160000001</v>
      </c>
      <c r="E11" s="15">
        <v>152118.89418</v>
      </c>
      <c r="F11" s="15">
        <v>143343</v>
      </c>
      <c r="G11" s="15">
        <v>162360</v>
      </c>
      <c r="H11" s="15">
        <v>127593</v>
      </c>
    </row>
    <row r="12" spans="1:8" ht="15.75" x14ac:dyDescent="0.25">
      <c r="A12" s="10" t="s">
        <v>222</v>
      </c>
      <c r="B12" s="10"/>
      <c r="C12" s="10"/>
      <c r="D12" s="15">
        <v>11062.28357</v>
      </c>
      <c r="E12" s="15">
        <v>6651.8196500000004</v>
      </c>
      <c r="F12" s="15">
        <v>9149</v>
      </c>
      <c r="G12" s="15">
        <v>5754</v>
      </c>
      <c r="H12" s="15">
        <v>5568</v>
      </c>
    </row>
    <row r="13" spans="1:8" ht="15.75" x14ac:dyDescent="0.25">
      <c r="A13" s="10" t="s">
        <v>223</v>
      </c>
      <c r="B13" s="10"/>
      <c r="C13" s="10"/>
      <c r="D13" s="15">
        <v>688149.80545999995</v>
      </c>
      <c r="E13" s="15">
        <v>587789.93584999989</v>
      </c>
      <c r="F13" s="15">
        <v>619004</v>
      </c>
      <c r="G13" s="15">
        <v>613021</v>
      </c>
      <c r="H13" s="15">
        <v>568586</v>
      </c>
    </row>
    <row r="14" spans="1:8" ht="15.75" x14ac:dyDescent="0.25">
      <c r="A14" s="10" t="s">
        <v>224</v>
      </c>
      <c r="B14" s="10"/>
      <c r="C14" s="10"/>
      <c r="D14" s="15">
        <v>23937.082350000001</v>
      </c>
      <c r="E14" s="15">
        <v>34624.127699999997</v>
      </c>
      <c r="F14" s="15">
        <v>28797</v>
      </c>
      <c r="G14" s="15">
        <v>32169</v>
      </c>
      <c r="H14" s="15">
        <v>30080</v>
      </c>
    </row>
    <row r="15" spans="1:8" ht="12.75" customHeight="1" x14ac:dyDescent="0.25">
      <c r="A15" s="10"/>
      <c r="B15" s="10"/>
      <c r="C15" s="10"/>
      <c r="D15" s="10"/>
      <c r="E15" s="10"/>
      <c r="F15" s="10"/>
      <c r="G15" s="10"/>
      <c r="H15" s="10"/>
    </row>
    <row r="16" spans="1:8" x14ac:dyDescent="0.2">
      <c r="A16" s="9"/>
      <c r="B16" s="9"/>
      <c r="C16" s="9"/>
      <c r="D16" s="9"/>
      <c r="E16" s="9"/>
      <c r="F16" s="9"/>
      <c r="G16" s="9"/>
      <c r="H16" s="9"/>
    </row>
    <row r="17" spans="1:8" x14ac:dyDescent="0.2">
      <c r="A17" s="486" t="s">
        <v>464</v>
      </c>
      <c r="B17" s="487"/>
      <c r="C17" s="487"/>
      <c r="D17" s="487"/>
      <c r="E17" s="487"/>
      <c r="F17" s="487"/>
      <c r="G17" s="487"/>
      <c r="H17" s="487"/>
    </row>
    <row r="18" spans="1:8" x14ac:dyDescent="0.2">
      <c r="A18" s="49"/>
      <c r="B18" s="9"/>
      <c r="C18" s="9"/>
      <c r="D18" s="9"/>
      <c r="E18" s="9"/>
      <c r="F18" s="9"/>
      <c r="G18" s="9"/>
      <c r="H18" s="9"/>
    </row>
    <row r="19" spans="1:8" x14ac:dyDescent="0.2">
      <c r="A19" s="9"/>
      <c r="B19" s="9"/>
      <c r="C19" s="9"/>
      <c r="D19" s="9"/>
      <c r="E19" s="9"/>
      <c r="F19" s="9"/>
      <c r="G19" s="9"/>
      <c r="H19" s="9"/>
    </row>
    <row r="20" spans="1:8" x14ac:dyDescent="0.2">
      <c r="A20" s="9"/>
      <c r="B20" s="9"/>
      <c r="C20" s="9"/>
      <c r="D20" s="9"/>
      <c r="E20" s="9"/>
      <c r="F20" s="9"/>
      <c r="G20" s="9"/>
      <c r="H20" s="9"/>
    </row>
    <row r="21" spans="1:8" x14ac:dyDescent="0.2">
      <c r="A21" s="9"/>
      <c r="B21" s="9"/>
      <c r="C21" s="9"/>
      <c r="D21" s="9"/>
      <c r="E21" s="9"/>
      <c r="F21" s="9"/>
      <c r="G21" s="9"/>
      <c r="H21" s="9"/>
    </row>
    <row r="22" spans="1:8" ht="18.75" x14ac:dyDescent="0.3">
      <c r="A22" s="7" t="s">
        <v>225</v>
      </c>
      <c r="B22" s="8"/>
      <c r="C22" s="8"/>
      <c r="D22" s="8"/>
      <c r="E22" s="8"/>
      <c r="F22" s="8"/>
      <c r="G22" s="8"/>
      <c r="H22" s="8"/>
    </row>
    <row r="23" spans="1:8" ht="15.75" x14ac:dyDescent="0.25">
      <c r="A23" s="6" t="s">
        <v>241</v>
      </c>
      <c r="B23" s="8"/>
      <c r="C23" s="8"/>
      <c r="D23" s="8"/>
      <c r="E23" s="8"/>
      <c r="F23" s="8"/>
      <c r="G23" s="8"/>
      <c r="H23" s="8"/>
    </row>
    <row r="24" spans="1:8" x14ac:dyDescent="0.2">
      <c r="A24" s="45" t="s">
        <v>41</v>
      </c>
      <c r="B24" s="8"/>
      <c r="C24" s="8"/>
      <c r="D24" s="8"/>
      <c r="E24" s="8"/>
      <c r="F24" s="8"/>
      <c r="G24" s="8"/>
      <c r="H24" s="8"/>
    </row>
    <row r="25" spans="1:8" x14ac:dyDescent="0.2">
      <c r="A25" s="45"/>
      <c r="B25" s="8"/>
      <c r="C25" s="8"/>
      <c r="D25" s="8"/>
      <c r="E25" s="8"/>
      <c r="F25" s="8"/>
      <c r="G25" s="8"/>
      <c r="H25" s="8"/>
    </row>
    <row r="26" spans="1:8" x14ac:dyDescent="0.2">
      <c r="A26" s="9"/>
      <c r="B26" s="9"/>
      <c r="C26" s="9"/>
      <c r="D26" s="9"/>
      <c r="E26" s="9"/>
      <c r="F26" s="9"/>
      <c r="G26" s="9"/>
      <c r="H26" s="9"/>
    </row>
    <row r="27" spans="1:8" ht="15.75" x14ac:dyDescent="0.25">
      <c r="A27" s="10"/>
      <c r="B27" s="10"/>
      <c r="C27" s="10"/>
      <c r="D27" s="441" t="s">
        <v>499</v>
      </c>
      <c r="E27" s="441" t="s">
        <v>514</v>
      </c>
      <c r="F27" s="441" t="s">
        <v>544</v>
      </c>
    </row>
    <row r="28" spans="1:8" ht="15.75" x14ac:dyDescent="0.25">
      <c r="A28" s="10"/>
      <c r="B28" s="10"/>
      <c r="C28" s="10"/>
      <c r="E28" s="325"/>
      <c r="F28" s="325"/>
    </row>
    <row r="29" spans="1:8" ht="15.75" x14ac:dyDescent="0.25">
      <c r="A29" s="46" t="s">
        <v>219</v>
      </c>
      <c r="B29" s="10"/>
      <c r="C29" s="10"/>
      <c r="D29" s="12">
        <v>723.99999999999989</v>
      </c>
      <c r="E29" s="12">
        <v>640.48866591000001</v>
      </c>
      <c r="F29" s="12">
        <v>621.52093566899998</v>
      </c>
      <c r="G29" s="22"/>
    </row>
    <row r="30" spans="1:8" ht="15.75" x14ac:dyDescent="0.25">
      <c r="A30" s="10"/>
      <c r="B30" s="10"/>
      <c r="C30" s="10"/>
      <c r="E30" s="325"/>
      <c r="F30" s="325"/>
    </row>
    <row r="31" spans="1:8" ht="15.75" x14ac:dyDescent="0.25">
      <c r="A31" s="10" t="s">
        <v>220</v>
      </c>
      <c r="B31" s="10"/>
      <c r="C31" s="10"/>
      <c r="D31" s="346">
        <v>78.7</v>
      </c>
      <c r="E31" s="346">
        <v>87.973016169999994</v>
      </c>
      <c r="F31" s="346">
        <v>135.29753409</v>
      </c>
    </row>
    <row r="32" spans="1:8" ht="15.75" x14ac:dyDescent="0.25">
      <c r="A32" s="10" t="s">
        <v>221</v>
      </c>
      <c r="B32" s="10"/>
      <c r="C32" s="10"/>
      <c r="D32" s="346">
        <v>351.9</v>
      </c>
      <c r="E32" s="346">
        <v>260.71721547000004</v>
      </c>
      <c r="F32" s="346">
        <v>163.34300569000001</v>
      </c>
    </row>
    <row r="33" spans="1:8" ht="15.75" x14ac:dyDescent="0.25">
      <c r="A33" s="10" t="s">
        <v>222</v>
      </c>
      <c r="B33" s="10"/>
      <c r="C33" s="10"/>
      <c r="D33" s="346">
        <v>26.7</v>
      </c>
      <c r="E33" s="346">
        <v>14.932508760000001</v>
      </c>
      <c r="F33" s="346">
        <v>16.523125590000003</v>
      </c>
    </row>
    <row r="34" spans="1:8" ht="15.75" x14ac:dyDescent="0.25">
      <c r="A34" s="10" t="s">
        <v>223</v>
      </c>
      <c r="B34" s="10"/>
      <c r="C34" s="10"/>
      <c r="D34" s="346">
        <v>151.80000000000001</v>
      </c>
      <c r="E34" s="346">
        <v>165.83405771</v>
      </c>
      <c r="F34" s="346">
        <v>179.38368706899996</v>
      </c>
    </row>
    <row r="35" spans="1:8" ht="18.75" x14ac:dyDescent="0.25">
      <c r="A35" s="10" t="s">
        <v>515</v>
      </c>
      <c r="B35" s="10"/>
      <c r="C35" s="10"/>
      <c r="D35" s="346">
        <v>114.9</v>
      </c>
      <c r="E35" s="346">
        <v>111.03186780000003</v>
      </c>
      <c r="F35" s="346">
        <v>126.97358323</v>
      </c>
    </row>
    <row r="36" spans="1:8" ht="12.75" customHeight="1" x14ac:dyDescent="0.25">
      <c r="A36" s="10"/>
      <c r="B36" s="10"/>
      <c r="C36" s="10"/>
      <c r="D36" s="10"/>
      <c r="E36" s="13"/>
      <c r="F36" s="13"/>
      <c r="G36" s="10"/>
      <c r="H36" s="13"/>
    </row>
    <row r="37" spans="1:8" ht="12.75" customHeight="1" x14ac:dyDescent="0.25">
      <c r="A37" s="10"/>
      <c r="B37" s="10"/>
      <c r="C37" s="10"/>
      <c r="D37" s="10"/>
      <c r="E37" s="13"/>
      <c r="F37" s="13"/>
      <c r="G37" s="10"/>
      <c r="H37" s="13"/>
    </row>
    <row r="38" spans="1:8" x14ac:dyDescent="0.2">
      <c r="A38" s="486" t="s">
        <v>516</v>
      </c>
      <c r="B38" s="487"/>
      <c r="C38" s="487"/>
      <c r="D38" s="487"/>
      <c r="E38" s="487"/>
      <c r="F38" s="487"/>
      <c r="G38" s="487"/>
      <c r="H38" s="487"/>
    </row>
    <row r="39" spans="1:8" x14ac:dyDescent="0.2">
      <c r="B39" s="9"/>
      <c r="C39" s="9"/>
      <c r="D39" s="9"/>
      <c r="E39" s="9"/>
      <c r="F39" s="9"/>
      <c r="G39" s="9"/>
      <c r="H39" s="9"/>
    </row>
    <row r="41" spans="1:8" x14ac:dyDescent="0.2">
      <c r="D41" s="23"/>
      <c r="E41" s="23"/>
      <c r="F41" s="24"/>
      <c r="G41" s="23"/>
    </row>
    <row r="42" spans="1:8" x14ac:dyDescent="0.2">
      <c r="D42" s="23"/>
      <c r="E42" s="24"/>
      <c r="F42" s="24"/>
      <c r="G42" s="23"/>
    </row>
    <row r="43" spans="1:8" x14ac:dyDescent="0.2">
      <c r="D43" s="25"/>
      <c r="E43" s="25"/>
      <c r="F43" s="25"/>
      <c r="G43" s="25"/>
    </row>
  </sheetData>
  <mergeCells count="2">
    <mergeCell ref="A38:H38"/>
    <mergeCell ref="A17:H17"/>
  </mergeCells>
  <phoneticPr fontId="0" type="noConversion"/>
  <printOptions horizontalCentered="1" verticalCentered="1"/>
  <pageMargins left="0.95" right="0.56000000000000005" top="0.5" bottom="0.5" header="0.5" footer="0.25"/>
  <pageSetup scale="95" orientation="portrait" r:id="rId1"/>
  <headerFooter alignWithMargins="0">
    <oddHeader>&amp;R&amp;"Times New Roman,Bold Italic"&amp;9Pennsylvania Department of Revenue</oddHeader>
    <oddFooter>&amp;C&amp;11- 7 -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zoomScale="90" zoomScaleNormal="90" workbookViewId="0">
      <selection activeCell="D12" sqref="D12"/>
    </sheetView>
  </sheetViews>
  <sheetFormatPr defaultColWidth="9.33203125" defaultRowHeight="12.75" x14ac:dyDescent="0.2"/>
  <cols>
    <col min="1" max="1" width="19.6640625" style="4" bestFit="1" customWidth="1"/>
    <col min="2" max="2" width="15.1640625" style="4" bestFit="1" customWidth="1"/>
    <col min="3" max="3" width="11" style="4" customWidth="1"/>
    <col min="4" max="4" width="14.33203125" style="4" customWidth="1"/>
    <col min="5" max="5" width="3.5" style="4" customWidth="1"/>
    <col min="6" max="6" width="1" style="4" customWidth="1"/>
    <col min="7" max="7" width="14" style="4" customWidth="1"/>
    <col min="8" max="8" width="3.6640625" style="4" customWidth="1"/>
    <col min="9" max="9" width="11.6640625" style="4" bestFit="1" customWidth="1"/>
    <col min="10" max="10" width="1.5" style="4" customWidth="1"/>
    <col min="11" max="11" width="11.5" style="4" bestFit="1" customWidth="1"/>
    <col min="12" max="12" width="11" style="4" customWidth="1"/>
    <col min="13" max="16384" width="9.33203125" style="4"/>
  </cols>
  <sheetData>
    <row r="1" spans="1:14" ht="20.25" x14ac:dyDescent="0.3">
      <c r="A1" s="497" t="s">
        <v>253</v>
      </c>
      <c r="B1" s="497"/>
      <c r="C1" s="497"/>
      <c r="D1" s="497"/>
      <c r="E1" s="497"/>
      <c r="F1" s="497"/>
      <c r="G1" s="497"/>
      <c r="H1" s="497"/>
      <c r="I1" s="497"/>
      <c r="J1" s="497"/>
      <c r="K1" s="497"/>
      <c r="L1" s="497"/>
      <c r="N1" s="301"/>
    </row>
    <row r="2" spans="1:14" ht="15.75" x14ac:dyDescent="0.25">
      <c r="A2" s="498" t="s">
        <v>186</v>
      </c>
      <c r="B2" s="498"/>
      <c r="C2" s="498"/>
      <c r="D2" s="498"/>
      <c r="E2" s="498"/>
      <c r="F2" s="498"/>
      <c r="G2" s="498"/>
      <c r="H2" s="498"/>
      <c r="I2" s="498"/>
      <c r="J2" s="498"/>
      <c r="K2" s="498"/>
      <c r="L2" s="498"/>
    </row>
    <row r="3" spans="1:14" x14ac:dyDescent="0.2">
      <c r="A3" s="496" t="s">
        <v>41</v>
      </c>
      <c r="B3" s="496"/>
      <c r="C3" s="496"/>
      <c r="D3" s="496"/>
      <c r="E3" s="496"/>
      <c r="F3" s="496"/>
      <c r="G3" s="496"/>
      <c r="H3" s="496"/>
      <c r="I3" s="496"/>
      <c r="J3" s="496"/>
      <c r="K3" s="496"/>
      <c r="L3" s="496"/>
    </row>
    <row r="4" spans="1:14" x14ac:dyDescent="0.2">
      <c r="A4" s="329"/>
      <c r="B4" s="329"/>
      <c r="C4" s="329"/>
      <c r="D4" s="329"/>
      <c r="E4" s="329"/>
      <c r="F4" s="329"/>
      <c r="G4" s="329"/>
      <c r="H4" s="329"/>
      <c r="I4" s="329"/>
      <c r="J4" s="329"/>
      <c r="K4" s="329"/>
    </row>
    <row r="6" spans="1:14" ht="18.75" x14ac:dyDescent="0.3">
      <c r="A6" s="44" t="s">
        <v>55</v>
      </c>
      <c r="B6" s="494" t="s">
        <v>56</v>
      </c>
      <c r="C6" s="494"/>
      <c r="D6" s="494"/>
      <c r="G6" s="495" t="s">
        <v>255</v>
      </c>
      <c r="H6" s="496"/>
      <c r="I6" s="496"/>
      <c r="J6" s="496"/>
      <c r="K6" s="496"/>
    </row>
    <row r="7" spans="1:14" ht="9.9499999999999993" customHeight="1" x14ac:dyDescent="0.2">
      <c r="A7" s="21"/>
    </row>
    <row r="8" spans="1:14" ht="22.5" x14ac:dyDescent="0.3">
      <c r="A8" s="21"/>
      <c r="B8" s="221" t="s">
        <v>250</v>
      </c>
      <c r="C8" s="221" t="s">
        <v>251</v>
      </c>
      <c r="D8" s="221" t="s">
        <v>297</v>
      </c>
      <c r="E8" s="220"/>
      <c r="F8" s="220"/>
      <c r="G8" s="221" t="s">
        <v>250</v>
      </c>
      <c r="H8" s="221"/>
      <c r="I8" s="221" t="s">
        <v>251</v>
      </c>
      <c r="J8" s="221"/>
      <c r="K8" s="104" t="s">
        <v>298</v>
      </c>
    </row>
    <row r="9" spans="1:14" ht="18.75" x14ac:dyDescent="0.3">
      <c r="A9" s="64" t="s">
        <v>480</v>
      </c>
      <c r="B9" s="218">
        <v>1610.6679999999999</v>
      </c>
      <c r="C9" s="219">
        <v>812.77300000000002</v>
      </c>
      <c r="D9" s="218">
        <v>2423.4409999999998</v>
      </c>
      <c r="G9" s="219">
        <v>389.3</v>
      </c>
      <c r="H9" s="220"/>
      <c r="I9" s="218">
        <v>212.9</v>
      </c>
      <c r="J9" s="220"/>
      <c r="K9" s="218">
        <v>602.24900000000002</v>
      </c>
      <c r="N9" s="16"/>
    </row>
    <row r="10" spans="1:14" ht="18.75" x14ac:dyDescent="0.3">
      <c r="A10" s="64" t="s">
        <v>499</v>
      </c>
      <c r="B10" s="218">
        <v>1630.8420000000001</v>
      </c>
      <c r="C10" s="219">
        <v>870.79300000000001</v>
      </c>
      <c r="D10" s="218">
        <v>2501.6350000000002</v>
      </c>
      <c r="G10" s="219">
        <v>203.1</v>
      </c>
      <c r="H10" s="220"/>
      <c r="I10" s="218">
        <v>117.1</v>
      </c>
      <c r="J10" s="220"/>
      <c r="K10" s="218">
        <v>320.2</v>
      </c>
      <c r="N10" s="16"/>
    </row>
    <row r="11" spans="1:14" ht="18.75" x14ac:dyDescent="0.3">
      <c r="A11" s="412" t="s">
        <v>514</v>
      </c>
      <c r="B11" s="218">
        <v>1705.6</v>
      </c>
      <c r="C11" s="219">
        <v>1105.9000000000001</v>
      </c>
      <c r="D11" s="218">
        <v>2811.5</v>
      </c>
      <c r="G11" s="219">
        <v>132</v>
      </c>
      <c r="H11" s="220"/>
      <c r="I11" s="218">
        <v>109.6</v>
      </c>
      <c r="J11" s="220"/>
      <c r="K11" s="218">
        <v>241.6</v>
      </c>
      <c r="N11" s="16"/>
    </row>
    <row r="12" spans="1:14" ht="18.75" x14ac:dyDescent="0.3">
      <c r="A12" s="451" t="s">
        <v>544</v>
      </c>
      <c r="B12" s="218">
        <v>1673.5</v>
      </c>
      <c r="C12" s="219">
        <v>1168.8</v>
      </c>
      <c r="D12" s="218">
        <v>2842.4</v>
      </c>
      <c r="G12" s="219">
        <v>55.9</v>
      </c>
      <c r="H12" s="467"/>
      <c r="I12" s="218">
        <v>94.7</v>
      </c>
      <c r="J12" s="467"/>
      <c r="K12" s="218">
        <v>150.6</v>
      </c>
      <c r="N12" s="16"/>
    </row>
    <row r="14" spans="1:14" ht="18" x14ac:dyDescent="0.25">
      <c r="A14" s="492" t="s">
        <v>273</v>
      </c>
      <c r="B14" s="492"/>
      <c r="C14" s="492"/>
      <c r="D14" s="492"/>
      <c r="E14" s="492"/>
      <c r="F14" s="492"/>
      <c r="G14" s="492"/>
      <c r="H14" s="492"/>
      <c r="I14" s="492"/>
      <c r="J14" s="492"/>
      <c r="K14" s="492"/>
    </row>
    <row r="16" spans="1:14" ht="13.5" customHeight="1" x14ac:dyDescent="0.2"/>
    <row r="18" spans="1:12" ht="20.25" x14ac:dyDescent="0.2">
      <c r="A18" s="499" t="s">
        <v>57</v>
      </c>
      <c r="B18" s="499"/>
      <c r="C18" s="499"/>
      <c r="D18" s="499"/>
      <c r="E18" s="499"/>
      <c r="F18" s="499"/>
      <c r="G18" s="499"/>
      <c r="H18" s="499"/>
      <c r="I18" s="499"/>
      <c r="J18" s="499"/>
      <c r="K18" s="499"/>
      <c r="L18" s="499"/>
    </row>
    <row r="19" spans="1:12" ht="9" customHeight="1" x14ac:dyDescent="0.2">
      <c r="A19" s="53"/>
      <c r="B19" s="53"/>
      <c r="C19" s="53"/>
      <c r="D19" s="53"/>
      <c r="E19" s="53"/>
      <c r="F19" s="53"/>
      <c r="G19" s="53"/>
      <c r="H19" s="53"/>
      <c r="I19" s="53"/>
      <c r="J19" s="54"/>
      <c r="K19" s="54"/>
    </row>
    <row r="20" spans="1:12" ht="18.75" x14ac:dyDescent="0.2">
      <c r="A20" s="493" t="s">
        <v>56</v>
      </c>
      <c r="B20" s="493"/>
      <c r="C20" s="55"/>
      <c r="D20" s="493" t="s">
        <v>44</v>
      </c>
      <c r="E20" s="493"/>
      <c r="F20" s="493"/>
      <c r="G20" s="493"/>
      <c r="H20" s="493"/>
      <c r="I20" s="493"/>
      <c r="J20" s="493"/>
      <c r="K20" s="493"/>
      <c r="L20" s="493"/>
    </row>
    <row r="21" spans="1:12" ht="9" customHeight="1" x14ac:dyDescent="0.2">
      <c r="A21" s="55"/>
      <c r="B21" s="55"/>
      <c r="C21" s="55"/>
      <c r="D21" s="54"/>
      <c r="E21" s="54"/>
      <c r="F21" s="54"/>
      <c r="G21" s="56"/>
      <c r="H21" s="54"/>
      <c r="I21" s="56"/>
      <c r="J21" s="56"/>
      <c r="K21" s="54"/>
    </row>
    <row r="22" spans="1:12" ht="18.75" x14ac:dyDescent="0.3">
      <c r="A22" s="58"/>
      <c r="B22" s="58"/>
      <c r="C22" s="58"/>
      <c r="D22" s="57"/>
      <c r="E22" s="57"/>
      <c r="F22" s="57"/>
      <c r="G22" s="500" t="s">
        <v>513</v>
      </c>
      <c r="H22" s="500"/>
      <c r="I22" s="500"/>
      <c r="J22" s="59"/>
      <c r="K22" s="501" t="s">
        <v>243</v>
      </c>
      <c r="L22" s="501"/>
    </row>
    <row r="23" spans="1:12" ht="18.75" x14ac:dyDescent="0.2">
      <c r="A23" s="60"/>
      <c r="B23" s="60"/>
      <c r="C23" s="60"/>
      <c r="D23" s="60"/>
      <c r="E23" s="57"/>
      <c r="F23" s="57"/>
      <c r="G23" s="409" t="s">
        <v>13</v>
      </c>
      <c r="H23" s="409"/>
      <c r="I23" s="409" t="s">
        <v>252</v>
      </c>
      <c r="J23" s="59"/>
      <c r="K23" s="501" t="s">
        <v>269</v>
      </c>
      <c r="L23" s="501"/>
    </row>
    <row r="24" spans="1:12" ht="9" customHeight="1" x14ac:dyDescent="0.2">
      <c r="A24" s="60"/>
      <c r="B24" s="60"/>
      <c r="C24" s="60"/>
      <c r="D24" s="60"/>
      <c r="E24" s="57"/>
      <c r="F24" s="57"/>
      <c r="G24" s="57"/>
      <c r="H24" s="59"/>
      <c r="I24" s="67"/>
      <c r="J24" s="59"/>
      <c r="K24" s="409"/>
      <c r="L24" s="220"/>
    </row>
    <row r="25" spans="1:12" ht="22.5" customHeight="1" x14ac:dyDescent="0.2">
      <c r="A25" s="61" t="s">
        <v>59</v>
      </c>
      <c r="B25" s="75" t="s">
        <v>256</v>
      </c>
      <c r="C25" s="57"/>
      <c r="D25" s="488" t="s">
        <v>59</v>
      </c>
      <c r="E25" s="488"/>
      <c r="F25" s="488"/>
      <c r="G25" s="402">
        <v>9.5</v>
      </c>
      <c r="H25" s="403"/>
      <c r="I25" s="402">
        <v>9</v>
      </c>
      <c r="J25" s="77"/>
      <c r="K25" s="489" t="s">
        <v>245</v>
      </c>
      <c r="L25" s="489"/>
    </row>
    <row r="26" spans="1:12" ht="22.5" customHeight="1" x14ac:dyDescent="0.2">
      <c r="A26" s="61" t="s">
        <v>58</v>
      </c>
      <c r="B26" s="68">
        <v>0.1225</v>
      </c>
      <c r="C26" s="57"/>
      <c r="D26" s="488" t="s">
        <v>454</v>
      </c>
      <c r="E26" s="488"/>
      <c r="F26" s="488"/>
      <c r="G26" s="402">
        <v>13</v>
      </c>
      <c r="H26" s="403"/>
      <c r="I26" s="402">
        <v>12.25</v>
      </c>
      <c r="J26" s="77"/>
      <c r="K26" s="489" t="s">
        <v>245</v>
      </c>
      <c r="L26" s="489"/>
    </row>
    <row r="27" spans="1:12" ht="22.5" customHeight="1" x14ac:dyDescent="0.2">
      <c r="A27" s="63">
        <v>1994</v>
      </c>
      <c r="B27" s="68">
        <v>0.11990000000000001</v>
      </c>
      <c r="C27" s="57"/>
      <c r="D27" s="488" t="s">
        <v>60</v>
      </c>
      <c r="E27" s="488"/>
      <c r="F27" s="488"/>
      <c r="G27" s="402">
        <v>12.75</v>
      </c>
      <c r="H27" s="403"/>
      <c r="I27" s="402">
        <v>12.25</v>
      </c>
      <c r="J27" s="77"/>
      <c r="K27" s="489" t="s">
        <v>245</v>
      </c>
      <c r="L27" s="489"/>
    </row>
    <row r="28" spans="1:12" ht="22.5" customHeight="1" x14ac:dyDescent="0.2">
      <c r="A28" s="63" t="s">
        <v>249</v>
      </c>
      <c r="B28" s="69" t="s">
        <v>254</v>
      </c>
      <c r="C28" s="57"/>
      <c r="D28" s="213" t="s">
        <v>455</v>
      </c>
      <c r="E28" s="213"/>
      <c r="F28" s="213"/>
      <c r="G28" s="402">
        <v>11.99</v>
      </c>
      <c r="H28" s="403"/>
      <c r="I28" s="402">
        <v>11.49</v>
      </c>
      <c r="J28" s="77"/>
      <c r="K28" s="489" t="s">
        <v>245</v>
      </c>
      <c r="L28" s="489"/>
    </row>
    <row r="29" spans="1:12" ht="22.5" customHeight="1" x14ac:dyDescent="0.2">
      <c r="A29" s="60"/>
      <c r="B29" s="60"/>
      <c r="C29" s="60"/>
      <c r="D29" s="213" t="s">
        <v>456</v>
      </c>
      <c r="E29" s="213"/>
      <c r="F29" s="213"/>
      <c r="G29" s="404">
        <v>10.99</v>
      </c>
      <c r="H29" s="403"/>
      <c r="I29" s="404">
        <v>10.74</v>
      </c>
      <c r="J29" s="77"/>
      <c r="K29" s="489" t="s">
        <v>244</v>
      </c>
      <c r="L29" s="489"/>
    </row>
    <row r="30" spans="1:12" ht="22.5" customHeight="1" x14ac:dyDescent="0.2">
      <c r="A30" s="60"/>
      <c r="B30" s="60"/>
      <c r="C30" s="60"/>
      <c r="D30" s="213" t="s">
        <v>457</v>
      </c>
      <c r="E30" s="213"/>
      <c r="F30" s="213"/>
      <c r="G30" s="404">
        <v>8.99</v>
      </c>
      <c r="H30" s="405"/>
      <c r="I30" s="404">
        <v>8.74</v>
      </c>
      <c r="J30" s="76"/>
      <c r="K30" s="489" t="s">
        <v>244</v>
      </c>
      <c r="L30" s="489"/>
    </row>
    <row r="31" spans="1:12" ht="22.5" customHeight="1" x14ac:dyDescent="0.2">
      <c r="A31" s="57"/>
      <c r="B31" s="57"/>
      <c r="C31" s="57"/>
      <c r="D31" s="213" t="s">
        <v>458</v>
      </c>
      <c r="E31" s="213"/>
      <c r="F31" s="213"/>
      <c r="G31" s="404">
        <v>7.49</v>
      </c>
      <c r="H31" s="405"/>
      <c r="I31" s="404">
        <v>7.24</v>
      </c>
      <c r="J31" s="76"/>
      <c r="K31" s="489" t="s">
        <v>244</v>
      </c>
      <c r="L31" s="489"/>
    </row>
    <row r="32" spans="1:12" ht="22.5" customHeight="1" x14ac:dyDescent="0.2">
      <c r="A32" s="57"/>
      <c r="B32" s="57"/>
      <c r="C32" s="57"/>
      <c r="D32" s="488" t="s">
        <v>478</v>
      </c>
      <c r="E32" s="488"/>
      <c r="F32" s="488"/>
      <c r="G32" s="404">
        <v>7.24</v>
      </c>
      <c r="H32" s="406"/>
      <c r="I32" s="404">
        <v>7.24</v>
      </c>
      <c r="J32" s="57"/>
      <c r="K32" s="489" t="s">
        <v>281</v>
      </c>
      <c r="L32" s="489"/>
    </row>
    <row r="33" spans="1:12" ht="22.5" customHeight="1" x14ac:dyDescent="0.2">
      <c r="A33" s="57"/>
      <c r="B33" s="57"/>
      <c r="C33" s="57"/>
      <c r="D33" s="213" t="s">
        <v>459</v>
      </c>
      <c r="E33" s="213"/>
      <c r="F33" s="213"/>
      <c r="G33" s="404">
        <v>6.99</v>
      </c>
      <c r="H33" s="406"/>
      <c r="I33" s="404">
        <v>6.99</v>
      </c>
      <c r="J33" s="57"/>
      <c r="K33" s="489" t="s">
        <v>281</v>
      </c>
      <c r="L33" s="489"/>
    </row>
    <row r="34" spans="1:12" ht="22.5" customHeight="1" x14ac:dyDescent="0.2">
      <c r="A34" s="57"/>
      <c r="B34" s="57"/>
      <c r="C34" s="57"/>
      <c r="D34" s="213" t="s">
        <v>460</v>
      </c>
      <c r="E34" s="213"/>
      <c r="F34" s="213"/>
      <c r="G34" s="404">
        <v>5.99</v>
      </c>
      <c r="H34" s="406"/>
      <c r="I34" s="404">
        <v>5.99</v>
      </c>
      <c r="J34" s="57"/>
      <c r="K34" s="489" t="s">
        <v>281</v>
      </c>
      <c r="L34" s="489"/>
    </row>
    <row r="35" spans="1:12" ht="22.5" customHeight="1" x14ac:dyDescent="0.2">
      <c r="A35" s="57"/>
      <c r="B35" s="57"/>
      <c r="C35" s="57"/>
      <c r="D35" s="213" t="s">
        <v>461</v>
      </c>
      <c r="E35" s="117"/>
      <c r="F35" s="117"/>
      <c r="G35" s="407">
        <v>4.8899999999999997</v>
      </c>
      <c r="H35" s="408"/>
      <c r="I35" s="407">
        <v>4.8899999999999997</v>
      </c>
      <c r="K35" s="489" t="s">
        <v>281</v>
      </c>
      <c r="L35" s="489"/>
    </row>
    <row r="36" spans="1:12" ht="22.5" customHeight="1" x14ac:dyDescent="0.2">
      <c r="A36" s="57"/>
      <c r="B36" s="57"/>
      <c r="C36" s="57"/>
      <c r="D36" s="213" t="s">
        <v>462</v>
      </c>
      <c r="E36" s="117"/>
      <c r="F36" s="117"/>
      <c r="G36" s="407">
        <v>3.89</v>
      </c>
      <c r="H36" s="408"/>
      <c r="I36" s="407">
        <v>3.89</v>
      </c>
      <c r="K36" s="489" t="s">
        <v>281</v>
      </c>
      <c r="L36" s="489"/>
    </row>
    <row r="37" spans="1:12" ht="22.5" customHeight="1" x14ac:dyDescent="0.2">
      <c r="A37" s="57"/>
      <c r="B37" s="57"/>
      <c r="C37" s="57"/>
      <c r="D37" s="488" t="s">
        <v>479</v>
      </c>
      <c r="E37" s="488"/>
      <c r="F37" s="488"/>
      <c r="G37" s="407">
        <v>2.89</v>
      </c>
      <c r="H37" s="408"/>
      <c r="I37" s="407">
        <v>2.89</v>
      </c>
      <c r="K37" s="489" t="s">
        <v>431</v>
      </c>
      <c r="L37" s="489"/>
    </row>
    <row r="38" spans="1:12" ht="22.5" customHeight="1" x14ac:dyDescent="0.2">
      <c r="A38" s="328"/>
      <c r="B38" s="328"/>
      <c r="C38" s="328"/>
      <c r="D38" s="63">
        <v>2012</v>
      </c>
      <c r="E38" s="327"/>
      <c r="F38" s="327"/>
      <c r="G38" s="407">
        <v>1.89</v>
      </c>
      <c r="H38" s="408"/>
      <c r="I38" s="407">
        <v>1.89</v>
      </c>
      <c r="K38" s="489" t="s">
        <v>431</v>
      </c>
      <c r="L38" s="489"/>
    </row>
    <row r="39" spans="1:12" ht="22.5" customHeight="1" x14ac:dyDescent="0.2">
      <c r="A39" s="373"/>
      <c r="B39" s="373"/>
      <c r="C39" s="373"/>
      <c r="D39" s="63">
        <v>2013</v>
      </c>
      <c r="E39" s="372"/>
      <c r="F39" s="372"/>
      <c r="G39" s="407">
        <v>0.89</v>
      </c>
      <c r="H39" s="408"/>
      <c r="I39" s="407">
        <v>0.89</v>
      </c>
      <c r="K39" s="489" t="s">
        <v>431</v>
      </c>
      <c r="L39" s="489"/>
    </row>
    <row r="40" spans="1:12" ht="22.5" customHeight="1" x14ac:dyDescent="0.2">
      <c r="A40" s="373"/>
      <c r="B40" s="373"/>
      <c r="C40" s="373"/>
      <c r="D40" s="63">
        <v>2014</v>
      </c>
      <c r="E40" s="372"/>
      <c r="F40" s="372"/>
      <c r="G40" s="407">
        <v>0.67</v>
      </c>
      <c r="H40" s="408"/>
      <c r="I40" s="407">
        <v>0.67</v>
      </c>
      <c r="K40" s="489" t="s">
        <v>431</v>
      </c>
      <c r="L40" s="489"/>
    </row>
    <row r="41" spans="1:12" ht="22.5" customHeight="1" x14ac:dyDescent="0.2">
      <c r="A41" s="373"/>
      <c r="B41" s="373"/>
      <c r="C41" s="373"/>
      <c r="D41" s="63" t="s">
        <v>497</v>
      </c>
      <c r="E41" s="372"/>
      <c r="F41" s="372"/>
      <c r="G41" s="407">
        <v>0.45</v>
      </c>
      <c r="H41" s="408"/>
      <c r="I41" s="407">
        <v>0.45</v>
      </c>
      <c r="K41" s="489" t="s">
        <v>431</v>
      </c>
      <c r="L41" s="489"/>
    </row>
    <row r="42" spans="1:12" ht="22.5" customHeight="1" x14ac:dyDescent="0.2">
      <c r="A42" s="373"/>
      <c r="B42" s="373"/>
      <c r="C42" s="373"/>
      <c r="D42" s="63">
        <v>2016</v>
      </c>
      <c r="E42" s="411"/>
      <c r="F42" s="411"/>
      <c r="G42" s="423" t="s">
        <v>534</v>
      </c>
      <c r="H42" s="408"/>
      <c r="I42" s="423" t="s">
        <v>534</v>
      </c>
      <c r="K42" s="489" t="s">
        <v>533</v>
      </c>
      <c r="L42" s="489"/>
    </row>
    <row r="43" spans="1:12" ht="18.75" x14ac:dyDescent="0.3">
      <c r="A43" s="65"/>
      <c r="B43" s="57"/>
      <c r="C43" s="57"/>
      <c r="E43" s="57"/>
      <c r="F43" s="57"/>
      <c r="G43" s="65"/>
      <c r="H43" s="62"/>
      <c r="I43" s="57"/>
      <c r="J43" s="57"/>
      <c r="K43" s="57"/>
    </row>
    <row r="44" spans="1:12" ht="18" x14ac:dyDescent="0.2">
      <c r="A44" s="491" t="s">
        <v>469</v>
      </c>
      <c r="B44" s="491"/>
      <c r="C44" s="491"/>
      <c r="D44" s="491"/>
      <c r="E44" s="491"/>
      <c r="F44" s="491"/>
      <c r="G44" s="491"/>
      <c r="H44" s="491"/>
      <c r="I44" s="491"/>
      <c r="J44" s="491"/>
      <c r="K44" s="491"/>
    </row>
    <row r="45" spans="1:12" ht="18" customHeight="1" x14ac:dyDescent="0.2">
      <c r="A45" s="490" t="s">
        <v>470</v>
      </c>
      <c r="B45" s="490"/>
      <c r="C45" s="490"/>
      <c r="D45" s="490"/>
      <c r="E45" s="490"/>
      <c r="F45" s="490"/>
      <c r="G45" s="490"/>
      <c r="H45" s="490"/>
      <c r="I45" s="490"/>
      <c r="J45" s="490"/>
      <c r="K45" s="490"/>
    </row>
    <row r="46" spans="1:12" ht="15" customHeight="1" x14ac:dyDescent="0.2">
      <c r="A46" s="490"/>
      <c r="B46" s="490"/>
      <c r="C46" s="490"/>
      <c r="D46" s="490"/>
      <c r="E46" s="490"/>
      <c r="F46" s="490"/>
      <c r="G46" s="490"/>
      <c r="H46" s="490"/>
      <c r="I46" s="490"/>
      <c r="J46" s="490"/>
      <c r="K46" s="490"/>
    </row>
    <row r="47" spans="1:12" ht="32.25" customHeight="1" x14ac:dyDescent="0.2">
      <c r="A47" s="490" t="s">
        <v>511</v>
      </c>
      <c r="B47" s="490"/>
      <c r="C47" s="490"/>
      <c r="D47" s="490"/>
      <c r="E47" s="490"/>
      <c r="F47" s="490"/>
      <c r="G47" s="490"/>
      <c r="H47" s="490"/>
      <c r="I47" s="490"/>
      <c r="J47" s="490"/>
      <c r="K47" s="490"/>
    </row>
    <row r="48" spans="1:12" ht="18" customHeight="1" x14ac:dyDescent="0.2">
      <c r="A48" s="490" t="s">
        <v>549</v>
      </c>
      <c r="B48" s="490"/>
      <c r="C48" s="490"/>
      <c r="D48" s="490"/>
      <c r="E48" s="490"/>
      <c r="F48" s="490"/>
      <c r="G48" s="490"/>
      <c r="H48" s="490"/>
      <c r="I48" s="490"/>
      <c r="J48" s="490"/>
      <c r="K48" s="490"/>
    </row>
    <row r="49" spans="1:11" ht="15" customHeight="1" x14ac:dyDescent="0.2">
      <c r="A49" s="490"/>
      <c r="B49" s="490"/>
      <c r="C49" s="490"/>
      <c r="D49" s="490"/>
      <c r="E49" s="490"/>
      <c r="F49" s="490"/>
      <c r="G49" s="490"/>
      <c r="H49" s="490"/>
      <c r="I49" s="490"/>
      <c r="J49" s="490"/>
      <c r="K49" s="490"/>
    </row>
    <row r="51" spans="1:11" ht="15" x14ac:dyDescent="0.2">
      <c r="D51" s="302" t="s">
        <v>94</v>
      </c>
    </row>
    <row r="52" spans="1:11" ht="15" x14ac:dyDescent="0.2">
      <c r="D52" s="302"/>
    </row>
  </sheetData>
  <mergeCells count="39">
    <mergeCell ref="D25:F25"/>
    <mergeCell ref="D26:F26"/>
    <mergeCell ref="G22:I22"/>
    <mergeCell ref="K22:L22"/>
    <mergeCell ref="K23:L23"/>
    <mergeCell ref="K25:L25"/>
    <mergeCell ref="K26:L26"/>
    <mergeCell ref="A14:K14"/>
    <mergeCell ref="A20:B20"/>
    <mergeCell ref="B6:D6"/>
    <mergeCell ref="G6:K6"/>
    <mergeCell ref="A1:L1"/>
    <mergeCell ref="A2:L2"/>
    <mergeCell ref="A3:L3"/>
    <mergeCell ref="D20:L20"/>
    <mergeCell ref="A18:L18"/>
    <mergeCell ref="A48:K49"/>
    <mergeCell ref="D32:F32"/>
    <mergeCell ref="A44:K44"/>
    <mergeCell ref="A45:K46"/>
    <mergeCell ref="A47:K47"/>
    <mergeCell ref="K39:L39"/>
    <mergeCell ref="K40:L40"/>
    <mergeCell ref="K41:L41"/>
    <mergeCell ref="K34:L34"/>
    <mergeCell ref="K35:L35"/>
    <mergeCell ref="K36:L36"/>
    <mergeCell ref="K37:L37"/>
    <mergeCell ref="K38:L38"/>
    <mergeCell ref="K42:L42"/>
    <mergeCell ref="D27:F27"/>
    <mergeCell ref="D37:F37"/>
    <mergeCell ref="K27:L27"/>
    <mergeCell ref="K28:L28"/>
    <mergeCell ref="K29:L29"/>
    <mergeCell ref="K30:L30"/>
    <mergeCell ref="K31:L31"/>
    <mergeCell ref="K32:L32"/>
    <mergeCell ref="K33:L33"/>
  </mergeCells>
  <phoneticPr fontId="0" type="noConversion"/>
  <printOptions horizontalCentered="1"/>
  <pageMargins left="0.25" right="0.25" top="1" bottom="0.5" header="0.51" footer="0.25"/>
  <pageSetup scale="75" orientation="portrait" r:id="rId1"/>
  <headerFooter alignWithMargins="0">
    <oddHeader>&amp;R&amp;"Times New Roman,Bold Italic"&amp;11Pennsylvania Department of Revenue</oddHeader>
    <oddFooter>&amp;C&amp;14- 8 -</oddFooter>
  </headerFooter>
  <ignoredErrors>
    <ignoredError sqref="G42 I42 B28 B25 D28:F3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topLeftCell="A46" zoomScale="75" zoomScaleNormal="75" zoomScaleSheetLayoutView="75" workbookViewId="0">
      <selection activeCell="B9" sqref="B9"/>
    </sheetView>
  </sheetViews>
  <sheetFormatPr defaultColWidth="9.33203125" defaultRowHeight="15.75" x14ac:dyDescent="0.25"/>
  <cols>
    <col min="1" max="1" width="105.33203125" style="10" customWidth="1"/>
    <col min="2" max="2" width="16.6640625" style="10" bestFit="1" customWidth="1"/>
    <col min="3" max="3" width="4.1640625" style="10" customWidth="1"/>
    <col min="4" max="4" width="16.6640625" style="10" bestFit="1" customWidth="1"/>
    <col min="5" max="5" width="4.1640625" style="10" customWidth="1"/>
    <col min="6" max="6" width="16.6640625" style="10" customWidth="1"/>
    <col min="7" max="16384" width="9.33203125" style="10"/>
  </cols>
  <sheetData>
    <row r="1" spans="1:6" ht="20.25" x14ac:dyDescent="0.3">
      <c r="A1" s="497" t="s">
        <v>309</v>
      </c>
      <c r="B1" s="497"/>
      <c r="C1" s="497"/>
      <c r="D1" s="497"/>
    </row>
    <row r="2" spans="1:6" x14ac:dyDescent="0.25">
      <c r="A2" s="485" t="s">
        <v>310</v>
      </c>
      <c r="B2" s="485"/>
      <c r="C2" s="485"/>
      <c r="D2" s="485"/>
      <c r="E2" s="485"/>
      <c r="F2" s="485"/>
    </row>
    <row r="3" spans="1:6" ht="18.75" x14ac:dyDescent="0.3">
      <c r="A3" s="65"/>
      <c r="B3" s="65"/>
    </row>
    <row r="4" spans="1:6" ht="18.75" x14ac:dyDescent="0.3">
      <c r="A4" s="65"/>
      <c r="B4" s="281" t="s">
        <v>499</v>
      </c>
      <c r="C4" s="240"/>
      <c r="D4" s="281" t="s">
        <v>514</v>
      </c>
      <c r="F4" s="281" t="s">
        <v>544</v>
      </c>
    </row>
    <row r="5" spans="1:6" ht="18.75" x14ac:dyDescent="0.3">
      <c r="A5" s="242" t="s">
        <v>61</v>
      </c>
    </row>
    <row r="6" spans="1:6" ht="18.75" x14ac:dyDescent="0.3">
      <c r="A6" s="243" t="s">
        <v>509</v>
      </c>
      <c r="B6" s="282">
        <v>4694.5866131896046</v>
      </c>
      <c r="C6" s="241"/>
      <c r="D6" s="282">
        <v>6024.2536192375073</v>
      </c>
      <c r="F6" s="468">
        <v>4006.8156271482731</v>
      </c>
    </row>
    <row r="7" spans="1:6" ht="18.75" x14ac:dyDescent="0.3">
      <c r="A7" s="243" t="s">
        <v>62</v>
      </c>
      <c r="B7" s="282">
        <v>91728.03805682376</v>
      </c>
      <c r="C7" s="241"/>
      <c r="D7" s="282">
        <v>118693.40109859582</v>
      </c>
      <c r="F7" s="468">
        <v>39242.405165524287</v>
      </c>
    </row>
    <row r="8" spans="1:6" ht="18.75" x14ac:dyDescent="0.3">
      <c r="A8" s="243" t="s">
        <v>64</v>
      </c>
      <c r="B8" s="282">
        <v>103807.31037919728</v>
      </c>
      <c r="C8" s="241"/>
      <c r="D8" s="282">
        <v>135898.32062852438</v>
      </c>
      <c r="F8" s="468">
        <v>133890.80926997666</v>
      </c>
    </row>
    <row r="9" spans="1:6" ht="18.75" x14ac:dyDescent="0.3">
      <c r="A9" s="243" t="s">
        <v>311</v>
      </c>
      <c r="B9" s="282">
        <v>51907.776580791615</v>
      </c>
      <c r="C9" s="241"/>
      <c r="D9" s="282">
        <v>50137.898102075123</v>
      </c>
      <c r="F9" s="468">
        <v>55479.762449214431</v>
      </c>
    </row>
    <row r="10" spans="1:6" ht="18.75" x14ac:dyDescent="0.3">
      <c r="A10" s="243" t="s">
        <v>63</v>
      </c>
      <c r="B10" s="282">
        <v>454950.41158365767</v>
      </c>
      <c r="C10" s="241"/>
      <c r="D10" s="282">
        <v>464519.09243286593</v>
      </c>
      <c r="F10" s="468">
        <v>476328.51846150553</v>
      </c>
    </row>
    <row r="11" spans="1:6" ht="18.75" x14ac:dyDescent="0.3">
      <c r="A11" s="243" t="s">
        <v>65</v>
      </c>
      <c r="B11" s="282">
        <v>409990.29915941623</v>
      </c>
      <c r="C11" s="241"/>
      <c r="D11" s="282">
        <v>481824.84527369734</v>
      </c>
      <c r="F11" s="468">
        <v>471467.87055527041</v>
      </c>
    </row>
    <row r="12" spans="1:6" ht="18.75" x14ac:dyDescent="0.3">
      <c r="A12" s="243" t="s">
        <v>66</v>
      </c>
      <c r="B12" s="282">
        <v>284360.56390976167</v>
      </c>
      <c r="C12" s="241"/>
      <c r="D12" s="282">
        <v>330344.03534194845</v>
      </c>
      <c r="F12" s="468">
        <v>296907.10797210108</v>
      </c>
    </row>
    <row r="13" spans="1:6" ht="18.75" x14ac:dyDescent="0.3">
      <c r="A13" s="243" t="s">
        <v>316</v>
      </c>
      <c r="B13" s="282">
        <v>133770.42029642256</v>
      </c>
      <c r="C13" s="241"/>
      <c r="D13" s="282">
        <v>146957.93237663512</v>
      </c>
      <c r="F13" s="468">
        <v>121455.47225760411</v>
      </c>
    </row>
    <row r="14" spans="1:6" ht="18.75" x14ac:dyDescent="0.3">
      <c r="A14" s="243" t="s">
        <v>317</v>
      </c>
      <c r="B14" s="282">
        <v>210878.44033570695</v>
      </c>
      <c r="C14" s="241"/>
      <c r="D14" s="282">
        <v>213892.65520637104</v>
      </c>
      <c r="F14" s="468">
        <v>359742.35144546843</v>
      </c>
    </row>
    <row r="15" spans="1:6" ht="18.75" x14ac:dyDescent="0.3">
      <c r="A15" s="243" t="s">
        <v>313</v>
      </c>
      <c r="B15" s="282">
        <v>197662.59490292793</v>
      </c>
      <c r="C15" s="241"/>
      <c r="D15" s="282">
        <v>283475.28525682626</v>
      </c>
      <c r="F15" s="468">
        <v>276850.5477447171</v>
      </c>
    </row>
    <row r="16" spans="1:6" ht="18.75" x14ac:dyDescent="0.3">
      <c r="A16" s="243" t="s">
        <v>314</v>
      </c>
      <c r="B16" s="282">
        <v>78836.747617745539</v>
      </c>
      <c r="C16" s="241"/>
      <c r="D16" s="282">
        <v>64547.973512296579</v>
      </c>
      <c r="F16" s="468">
        <v>55869.512769583707</v>
      </c>
    </row>
    <row r="17" spans="1:6" ht="18.75" x14ac:dyDescent="0.3">
      <c r="A17" s="243" t="s">
        <v>318</v>
      </c>
      <c r="B17" s="282">
        <v>123887.56605679811</v>
      </c>
      <c r="C17" s="241"/>
      <c r="D17" s="282">
        <v>150034.26743344724</v>
      </c>
      <c r="F17" s="468">
        <v>166785.65333120665</v>
      </c>
    </row>
    <row r="18" spans="1:6" ht="18.75" x14ac:dyDescent="0.3">
      <c r="A18" s="243" t="s">
        <v>315</v>
      </c>
      <c r="B18" s="282">
        <v>49041.224744122279</v>
      </c>
      <c r="C18" s="241"/>
      <c r="D18" s="282">
        <v>54703.06315997849</v>
      </c>
      <c r="F18" s="468">
        <v>77561.35941179315</v>
      </c>
    </row>
    <row r="19" spans="1:6" ht="18.75" x14ac:dyDescent="0.3">
      <c r="A19" s="243" t="s">
        <v>510</v>
      </c>
      <c r="B19" s="282">
        <v>49022.893623189608</v>
      </c>
      <c r="C19" s="241"/>
      <c r="D19" s="282">
        <v>45353.050157373626</v>
      </c>
      <c r="F19" s="468">
        <v>46881.743563506905</v>
      </c>
    </row>
    <row r="20" spans="1:6" ht="18.75" x14ac:dyDescent="0.3">
      <c r="A20" s="243" t="s">
        <v>319</v>
      </c>
      <c r="B20" s="282">
        <v>3047.6753472031814</v>
      </c>
      <c r="C20" s="241"/>
      <c r="D20" s="282">
        <v>5335.327688125295</v>
      </c>
      <c r="F20" s="468">
        <v>5010.7196042136975</v>
      </c>
    </row>
    <row r="21" spans="1:6" ht="18.75" x14ac:dyDescent="0.3">
      <c r="A21" s="243" t="s">
        <v>320</v>
      </c>
      <c r="B21" s="282">
        <v>39359.525912612888</v>
      </c>
      <c r="C21" s="241"/>
      <c r="D21" s="282">
        <v>43290.874855848037</v>
      </c>
      <c r="F21" s="468">
        <v>39863.195623529413</v>
      </c>
    </row>
    <row r="22" spans="1:6" ht="18.75" x14ac:dyDescent="0.3">
      <c r="A22" s="243" t="s">
        <v>321</v>
      </c>
      <c r="B22" s="282">
        <v>6250.6979077925616</v>
      </c>
      <c r="C22" s="241"/>
      <c r="D22" s="282">
        <v>8924.4712654872583</v>
      </c>
      <c r="F22" s="468">
        <v>6132.8049355773501</v>
      </c>
    </row>
    <row r="23" spans="1:6" ht="18.75" x14ac:dyDescent="0.3">
      <c r="A23" s="243" t="s">
        <v>312</v>
      </c>
      <c r="B23" s="282">
        <v>26064.093643001426</v>
      </c>
      <c r="C23" s="241"/>
      <c r="D23" s="282">
        <v>37680.180302672437</v>
      </c>
      <c r="F23" s="468">
        <v>29061.241064634003</v>
      </c>
    </row>
    <row r="24" spans="1:6" ht="18.75" x14ac:dyDescent="0.3">
      <c r="A24" s="243" t="s">
        <v>322</v>
      </c>
      <c r="B24" s="282">
        <v>53391.332539613752</v>
      </c>
      <c r="C24" s="241"/>
      <c r="D24" s="282">
        <v>57928.899738017615</v>
      </c>
      <c r="F24" s="468">
        <v>67433.174334605108</v>
      </c>
    </row>
    <row r="25" spans="1:6" ht="18.75" x14ac:dyDescent="0.3">
      <c r="A25" s="243" t="s">
        <v>67</v>
      </c>
      <c r="B25" s="282">
        <v>128982.80079002524</v>
      </c>
      <c r="C25" s="241"/>
      <c r="D25" s="282">
        <v>111918.17254997682</v>
      </c>
      <c r="F25" s="468">
        <v>112416.9344128204</v>
      </c>
    </row>
    <row r="26" spans="1:6" ht="18.75" x14ac:dyDescent="0.3">
      <c r="A26" s="65"/>
      <c r="D26" s="282"/>
      <c r="F26" s="468"/>
    </row>
    <row r="27" spans="1:6" ht="18.75" x14ac:dyDescent="0.3">
      <c r="A27" s="19" t="s">
        <v>89</v>
      </c>
      <c r="B27" s="282">
        <v>2501635</v>
      </c>
      <c r="C27" s="217"/>
      <c r="D27" s="282">
        <v>2811483.9999999995</v>
      </c>
      <c r="F27" s="468">
        <f>SUM(F6:F25)</f>
        <v>2842388.0000000009</v>
      </c>
    </row>
    <row r="31" spans="1:6" ht="20.25" x14ac:dyDescent="0.3">
      <c r="A31" s="497" t="s">
        <v>323</v>
      </c>
      <c r="B31" s="497"/>
      <c r="C31" s="497"/>
      <c r="D31" s="497"/>
    </row>
    <row r="32" spans="1:6" x14ac:dyDescent="0.25">
      <c r="A32" s="485" t="s">
        <v>310</v>
      </c>
      <c r="B32" s="485"/>
      <c r="C32" s="485"/>
      <c r="D32" s="485"/>
      <c r="E32" s="485"/>
      <c r="F32" s="485"/>
    </row>
    <row r="34" spans="1:6" ht="18.75" x14ac:dyDescent="0.3">
      <c r="A34" s="65"/>
      <c r="B34" s="281" t="s">
        <v>499</v>
      </c>
      <c r="D34" s="281" t="s">
        <v>514</v>
      </c>
      <c r="F34" s="281" t="s">
        <v>544</v>
      </c>
    </row>
    <row r="35" spans="1:6" ht="18.75" x14ac:dyDescent="0.3">
      <c r="A35" s="242" t="s">
        <v>61</v>
      </c>
    </row>
    <row r="36" spans="1:6" ht="18.75" x14ac:dyDescent="0.3">
      <c r="A36" s="243" t="s">
        <v>509</v>
      </c>
      <c r="B36" s="282">
        <v>386.19198569866626</v>
      </c>
      <c r="D36" s="282">
        <v>668.25099465280812</v>
      </c>
      <c r="F36" s="468">
        <v>303.49019917960743</v>
      </c>
    </row>
    <row r="37" spans="1:6" ht="18.75" x14ac:dyDescent="0.3">
      <c r="A37" s="243" t="s">
        <v>62</v>
      </c>
      <c r="B37" s="282">
        <v>13832.504207645979</v>
      </c>
      <c r="D37" s="282">
        <v>8604.4523717092361</v>
      </c>
      <c r="F37" s="468">
        <v>3123.6057878130059</v>
      </c>
    </row>
    <row r="38" spans="1:6" ht="18.75" x14ac:dyDescent="0.3">
      <c r="A38" s="243" t="s">
        <v>64</v>
      </c>
      <c r="B38" s="282">
        <v>12956.354824379985</v>
      </c>
      <c r="D38" s="282">
        <v>10768.241390437268</v>
      </c>
      <c r="F38" s="468">
        <v>4393.2021624869731</v>
      </c>
    </row>
    <row r="39" spans="1:6" ht="18.75" x14ac:dyDescent="0.3">
      <c r="A39" s="243" t="s">
        <v>311</v>
      </c>
      <c r="B39" s="282">
        <v>11269.31254829705</v>
      </c>
      <c r="D39" s="282">
        <v>8358.4984874029451</v>
      </c>
      <c r="F39" s="468">
        <v>6844.3693758376567</v>
      </c>
    </row>
    <row r="40" spans="1:6" ht="18.75" x14ac:dyDescent="0.3">
      <c r="A40" s="243" t="s">
        <v>63</v>
      </c>
      <c r="B40" s="282">
        <v>43424.86546197057</v>
      </c>
      <c r="D40" s="282">
        <v>28379.152831384807</v>
      </c>
      <c r="F40" s="468">
        <v>16010.330554910157</v>
      </c>
    </row>
    <row r="41" spans="1:6" ht="18.75" x14ac:dyDescent="0.3">
      <c r="A41" s="243" t="s">
        <v>65</v>
      </c>
      <c r="B41" s="282">
        <v>41287.138281739244</v>
      </c>
      <c r="D41" s="282">
        <v>40016.828467161329</v>
      </c>
      <c r="F41" s="468">
        <v>24793.331038343036</v>
      </c>
    </row>
    <row r="42" spans="1:6" ht="18.75" x14ac:dyDescent="0.3">
      <c r="A42" s="243" t="s">
        <v>66</v>
      </c>
      <c r="B42" s="282">
        <v>22367.477801044359</v>
      </c>
      <c r="D42" s="282">
        <v>18258.312272645482</v>
      </c>
      <c r="F42" s="468">
        <v>11410.089213661062</v>
      </c>
    </row>
    <row r="43" spans="1:6" ht="18.75" x14ac:dyDescent="0.3">
      <c r="A43" s="243" t="s">
        <v>316</v>
      </c>
      <c r="B43" s="282">
        <v>12592.249243832477</v>
      </c>
      <c r="D43" s="282">
        <v>10272.054636650415</v>
      </c>
      <c r="F43" s="468">
        <v>5869.3906332633269</v>
      </c>
    </row>
    <row r="44" spans="1:6" ht="18.75" x14ac:dyDescent="0.3">
      <c r="A44" s="243" t="s">
        <v>317</v>
      </c>
      <c r="B44" s="282">
        <v>13834.308447439817</v>
      </c>
      <c r="D44" s="282">
        <v>17614.515245826489</v>
      </c>
      <c r="F44" s="468">
        <v>9125.2394803505558</v>
      </c>
    </row>
    <row r="45" spans="1:6" ht="18.75" x14ac:dyDescent="0.3">
      <c r="A45" s="243" t="s">
        <v>313</v>
      </c>
      <c r="B45" s="282">
        <v>24718.859902670509</v>
      </c>
      <c r="D45" s="282">
        <v>21545.620315443131</v>
      </c>
      <c r="F45" s="468">
        <v>11678.12332946441</v>
      </c>
    </row>
    <row r="46" spans="1:6" ht="18.75" x14ac:dyDescent="0.3">
      <c r="A46" s="243" t="s">
        <v>314</v>
      </c>
      <c r="B46" s="282">
        <v>14105.598620490115</v>
      </c>
      <c r="D46" s="282">
        <v>8221.196511589902</v>
      </c>
      <c r="F46" s="468">
        <v>4991.9277176373607</v>
      </c>
    </row>
    <row r="47" spans="1:6" ht="18.75" x14ac:dyDescent="0.3">
      <c r="A47" s="243" t="s">
        <v>318</v>
      </c>
      <c r="B47" s="282">
        <v>22886.122745229361</v>
      </c>
      <c r="D47" s="282">
        <v>16651.130846542146</v>
      </c>
      <c r="F47" s="468">
        <v>11647.94517159468</v>
      </c>
    </row>
    <row r="48" spans="1:6" ht="18.75" x14ac:dyDescent="0.3">
      <c r="A48" s="243" t="s">
        <v>315</v>
      </c>
      <c r="B48" s="282">
        <v>8359.0546060855413</v>
      </c>
      <c r="D48" s="282">
        <v>5028.0818357656963</v>
      </c>
      <c r="F48" s="468">
        <v>2675.2102009260325</v>
      </c>
    </row>
    <row r="49" spans="1:6" ht="18.75" x14ac:dyDescent="0.3">
      <c r="A49" s="243" t="s">
        <v>510</v>
      </c>
      <c r="B49" s="282">
        <v>8633.2760622193673</v>
      </c>
      <c r="D49" s="282">
        <v>4953.2215141420957</v>
      </c>
      <c r="F49" s="468">
        <v>3299.7320935420184</v>
      </c>
    </row>
    <row r="50" spans="1:6" ht="18.75" x14ac:dyDescent="0.3">
      <c r="A50" s="243" t="s">
        <v>319</v>
      </c>
      <c r="B50" s="282">
        <v>2077.9447964874626</v>
      </c>
      <c r="D50" s="282">
        <v>1377.468742790893</v>
      </c>
      <c r="F50" s="468">
        <v>523.11626374065997</v>
      </c>
    </row>
    <row r="51" spans="1:6" ht="18.75" x14ac:dyDescent="0.3">
      <c r="A51" s="243" t="s">
        <v>320</v>
      </c>
      <c r="B51" s="282">
        <v>8730.6153521626293</v>
      </c>
      <c r="D51" s="282">
        <v>5316.4245369927366</v>
      </c>
      <c r="F51" s="468">
        <v>2866.3643779780537</v>
      </c>
    </row>
    <row r="52" spans="1:6" ht="18.75" x14ac:dyDescent="0.3">
      <c r="A52" s="243" t="s">
        <v>321</v>
      </c>
      <c r="B52" s="282">
        <v>2233.6440803433161</v>
      </c>
      <c r="D52" s="282">
        <v>1017.62378782126</v>
      </c>
      <c r="F52" s="468">
        <v>666.82791649923797</v>
      </c>
    </row>
    <row r="53" spans="1:6" ht="18.75" x14ac:dyDescent="0.3">
      <c r="A53" s="243" t="s">
        <v>312</v>
      </c>
      <c r="B53" s="282">
        <v>3596.9152154156918</v>
      </c>
      <c r="D53" s="282">
        <v>3214.5810005586045</v>
      </c>
      <c r="F53" s="468">
        <v>2913.9378600007649</v>
      </c>
    </row>
    <row r="54" spans="1:6" ht="18.75" x14ac:dyDescent="0.3">
      <c r="A54" s="243" t="s">
        <v>322</v>
      </c>
      <c r="B54" s="282">
        <v>9322.8686268485599</v>
      </c>
      <c r="D54" s="282">
        <v>8032.5253704828656</v>
      </c>
      <c r="F54" s="468">
        <v>5554.2696150615538</v>
      </c>
    </row>
    <row r="55" spans="1:6" ht="18.75" x14ac:dyDescent="0.3">
      <c r="A55" s="243" t="s">
        <v>67</v>
      </c>
      <c r="B55" s="282">
        <v>43591.697189999344</v>
      </c>
      <c r="D55" s="282">
        <v>23288.818839999854</v>
      </c>
      <c r="F55" s="468">
        <v>21889.497007709848</v>
      </c>
    </row>
    <row r="56" spans="1:6" ht="18.75" x14ac:dyDescent="0.3">
      <c r="A56" s="65"/>
      <c r="D56" s="282"/>
      <c r="F56" s="468"/>
    </row>
    <row r="57" spans="1:6" ht="18.75" x14ac:dyDescent="0.3">
      <c r="A57" s="244" t="s">
        <v>89</v>
      </c>
      <c r="B57" s="282">
        <v>320207.00000000012</v>
      </c>
      <c r="D57" s="282">
        <v>241586.99999999997</v>
      </c>
      <c r="F57" s="468">
        <f>SUM(F36:F55)</f>
        <v>150580</v>
      </c>
    </row>
  </sheetData>
  <mergeCells count="4">
    <mergeCell ref="A1:D1"/>
    <mergeCell ref="A31:D31"/>
    <mergeCell ref="A2:F2"/>
    <mergeCell ref="A32:F32"/>
  </mergeCells>
  <phoneticPr fontId="0" type="noConversion"/>
  <printOptions horizontalCentered="1"/>
  <pageMargins left="0.85" right="0.45" top="1" bottom="0.5" header="0.36" footer="0.25"/>
  <pageSetup scale="62" orientation="portrait" r:id="rId1"/>
  <headerFooter alignWithMargins="0">
    <oddHeader>&amp;R&amp;"Times New Roman,Bold Italic"&amp;14Pennsylvania Department of Revenue</oddHeader>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topLeftCell="A16" zoomScaleNormal="100" workbookViewId="0">
      <selection activeCell="A40" sqref="A40"/>
    </sheetView>
  </sheetViews>
  <sheetFormatPr defaultColWidth="9.33203125" defaultRowHeight="15.75" x14ac:dyDescent="0.25"/>
  <cols>
    <col min="1" max="1" width="18.6640625" style="10" customWidth="1"/>
    <col min="2" max="2" width="1.83203125" style="10" customWidth="1"/>
    <col min="3" max="3" width="6.33203125" style="10" customWidth="1"/>
    <col min="4" max="5" width="11.33203125" style="10" customWidth="1"/>
    <col min="6" max="6" width="7.33203125" style="10" customWidth="1"/>
    <col min="7" max="8" width="11" style="10" customWidth="1"/>
    <col min="9" max="9" width="8" style="10" customWidth="1"/>
    <col min="10" max="10" width="15.33203125" style="10" customWidth="1"/>
    <col min="11" max="11" width="13" style="10" customWidth="1"/>
    <col min="12" max="12" width="2.83203125" style="124" customWidth="1"/>
    <col min="13" max="20" width="9.5" style="124" customWidth="1"/>
    <col min="21" max="22" width="9.5" style="10" customWidth="1"/>
    <col min="23" max="16384" width="9.33203125" style="10"/>
  </cols>
  <sheetData>
    <row r="1" spans="1:24" ht="19.5" x14ac:dyDescent="0.3">
      <c r="A1" s="494" t="s">
        <v>299</v>
      </c>
      <c r="B1" s="494"/>
      <c r="C1" s="494"/>
      <c r="D1" s="494"/>
      <c r="E1" s="494"/>
      <c r="F1" s="494"/>
      <c r="G1" s="494"/>
      <c r="H1" s="494"/>
      <c r="I1" s="494"/>
      <c r="J1" s="494"/>
      <c r="K1" s="494"/>
      <c r="L1" s="303"/>
    </row>
    <row r="2" spans="1:24" ht="14.45" customHeight="1" x14ac:dyDescent="0.25">
      <c r="A2" s="16"/>
      <c r="M2" s="304"/>
      <c r="N2" s="304"/>
      <c r="O2" s="304"/>
      <c r="P2" s="304"/>
      <c r="Q2" s="304"/>
      <c r="R2" s="304"/>
      <c r="S2" s="304"/>
      <c r="T2" s="304"/>
    </row>
    <row r="3" spans="1:24" s="16" customFormat="1" x14ac:dyDescent="0.25">
      <c r="D3" s="6"/>
      <c r="E3" s="6"/>
      <c r="G3" s="6" t="s">
        <v>204</v>
      </c>
      <c r="H3" s="6"/>
      <c r="J3" s="6" t="s">
        <v>205</v>
      </c>
      <c r="K3" s="6"/>
      <c r="L3" s="284"/>
      <c r="M3" s="305"/>
      <c r="N3" s="305"/>
      <c r="O3" s="284"/>
      <c r="P3" s="305"/>
      <c r="Q3" s="305"/>
      <c r="R3" s="284"/>
      <c r="S3" s="305"/>
      <c r="T3" s="305"/>
    </row>
    <row r="4" spans="1:24" s="16" customFormat="1" x14ac:dyDescent="0.25">
      <c r="C4" s="118"/>
      <c r="D4" s="505" t="s">
        <v>493</v>
      </c>
      <c r="E4" s="505"/>
      <c r="G4" s="505" t="s">
        <v>512</v>
      </c>
      <c r="H4" s="505"/>
      <c r="J4" s="505" t="s">
        <v>561</v>
      </c>
      <c r="K4" s="505"/>
      <c r="L4" s="284"/>
      <c r="M4" s="306"/>
      <c r="N4" s="306"/>
      <c r="O4" s="284"/>
      <c r="P4" s="306"/>
      <c r="Q4" s="306"/>
      <c r="R4" s="284"/>
      <c r="S4" s="306"/>
      <c r="T4" s="306"/>
    </row>
    <row r="5" spans="1:24" s="16" customFormat="1" x14ac:dyDescent="0.25">
      <c r="A5" s="119" t="s">
        <v>206</v>
      </c>
      <c r="B5" s="120"/>
      <c r="C5" s="121"/>
      <c r="D5" s="121" t="s">
        <v>207</v>
      </c>
      <c r="E5" s="121" t="s">
        <v>86</v>
      </c>
      <c r="F5" s="122"/>
      <c r="G5" s="121" t="s">
        <v>207</v>
      </c>
      <c r="H5" s="121" t="s">
        <v>86</v>
      </c>
      <c r="I5" s="122"/>
      <c r="J5" s="121" t="s">
        <v>207</v>
      </c>
      <c r="K5" s="121" t="s">
        <v>86</v>
      </c>
      <c r="L5" s="284"/>
      <c r="M5" s="307"/>
      <c r="N5" s="307"/>
      <c r="O5" s="122"/>
      <c r="P5" s="307"/>
      <c r="Q5" s="307"/>
      <c r="R5" s="122"/>
      <c r="S5" s="307"/>
      <c r="T5" s="307"/>
      <c r="V5" s="10"/>
      <c r="W5" s="10"/>
      <c r="X5" s="10"/>
    </row>
    <row r="6" spans="1:24" s="4" customFormat="1" ht="17.850000000000001" customHeight="1" x14ac:dyDescent="0.25">
      <c r="A6" s="123">
        <v>0</v>
      </c>
      <c r="B6" s="123"/>
      <c r="C6" s="10"/>
      <c r="D6" s="363">
        <v>85406</v>
      </c>
      <c r="E6" s="217">
        <v>0.74977394235749595</v>
      </c>
      <c r="F6" s="10"/>
      <c r="G6" s="363">
        <v>81108</v>
      </c>
      <c r="H6" s="217">
        <v>0.73367043265099363</v>
      </c>
      <c r="I6" s="10"/>
      <c r="J6" s="363">
        <v>84408</v>
      </c>
      <c r="K6" s="217">
        <v>0.74724457546543432</v>
      </c>
      <c r="L6" s="130"/>
      <c r="M6" s="294"/>
      <c r="N6" s="308"/>
      <c r="O6" s="124"/>
      <c r="P6" s="294"/>
      <c r="Q6" s="308"/>
      <c r="R6" s="124"/>
      <c r="S6" s="294"/>
      <c r="T6" s="308"/>
    </row>
    <row r="7" spans="1:24" s="4" customFormat="1" ht="17.850000000000001" customHeight="1" x14ac:dyDescent="0.25">
      <c r="A7" s="10" t="s">
        <v>259</v>
      </c>
      <c r="B7" s="10"/>
      <c r="C7" s="10"/>
      <c r="D7" s="363">
        <v>5670</v>
      </c>
      <c r="E7" s="217">
        <v>4.9776576038767791E-2</v>
      </c>
      <c r="F7" s="10"/>
      <c r="G7" s="363">
        <v>5416</v>
      </c>
      <c r="H7" s="217">
        <v>4.8990963446734988E-2</v>
      </c>
      <c r="I7" s="10"/>
      <c r="J7" s="363">
        <v>4995</v>
      </c>
      <c r="K7" s="217">
        <v>4.4219584096884708E-2</v>
      </c>
      <c r="L7" s="130"/>
      <c r="M7" s="294"/>
      <c r="N7" s="308"/>
      <c r="O7" s="124"/>
      <c r="P7" s="294"/>
      <c r="Q7" s="308"/>
      <c r="R7" s="124"/>
      <c r="S7" s="294"/>
      <c r="T7" s="308"/>
    </row>
    <row r="8" spans="1:24" s="4" customFormat="1" ht="17.850000000000001" customHeight="1" x14ac:dyDescent="0.25">
      <c r="A8" s="10" t="s">
        <v>258</v>
      </c>
      <c r="B8" s="10"/>
      <c r="C8" s="10"/>
      <c r="D8" s="363">
        <v>1289</v>
      </c>
      <c r="E8" s="217">
        <v>1.131605053156467E-2</v>
      </c>
      <c r="F8" s="10"/>
      <c r="G8" s="363">
        <v>1265</v>
      </c>
      <c r="H8" s="217">
        <v>1.144268256279907E-2</v>
      </c>
      <c r="I8" s="10"/>
      <c r="J8" s="363">
        <v>1242</v>
      </c>
      <c r="K8" s="217">
        <v>1.0995139829495657E-2</v>
      </c>
      <c r="L8" s="130"/>
      <c r="M8" s="294"/>
      <c r="N8" s="308"/>
      <c r="O8" s="124"/>
      <c r="P8" s="294"/>
      <c r="Q8" s="308"/>
      <c r="R8" s="124"/>
      <c r="S8" s="294"/>
      <c r="T8" s="308"/>
    </row>
    <row r="9" spans="1:24" s="4" customFormat="1" ht="17.850000000000001" customHeight="1" x14ac:dyDescent="0.25">
      <c r="A9" s="10" t="s">
        <v>208</v>
      </c>
      <c r="B9" s="10"/>
      <c r="C9" s="10"/>
      <c r="D9" s="363">
        <v>1932</v>
      </c>
      <c r="E9" s="217">
        <v>1.6960907390987542E-2</v>
      </c>
      <c r="F9" s="10"/>
      <c r="G9" s="363">
        <v>1850</v>
      </c>
      <c r="H9" s="217">
        <v>1.6734357898164649E-2</v>
      </c>
      <c r="I9" s="10"/>
      <c r="J9" s="363">
        <v>1700</v>
      </c>
      <c r="K9" s="217">
        <v>1.5049708301242044E-2</v>
      </c>
      <c r="L9" s="130"/>
      <c r="M9" s="294"/>
      <c r="N9" s="308"/>
      <c r="O9" s="124"/>
      <c r="P9" s="294"/>
      <c r="Q9" s="308"/>
      <c r="R9" s="124"/>
      <c r="S9" s="294"/>
      <c r="T9" s="308"/>
    </row>
    <row r="10" spans="1:24" s="4" customFormat="1" ht="17.850000000000001" customHeight="1" x14ac:dyDescent="0.25">
      <c r="A10" s="10" t="s">
        <v>209</v>
      </c>
      <c r="B10" s="10"/>
      <c r="C10" s="10"/>
      <c r="D10" s="363">
        <v>2963</v>
      </c>
      <c r="E10" s="217">
        <v>2.6011992028724683E-2</v>
      </c>
      <c r="F10" s="10"/>
      <c r="G10" s="363">
        <v>2910</v>
      </c>
      <c r="H10" s="217">
        <v>2.6322692693869797E-2</v>
      </c>
      <c r="I10" s="10"/>
      <c r="J10" s="363">
        <v>2756</v>
      </c>
      <c r="K10" s="217">
        <v>2.4398232987190044E-2</v>
      </c>
      <c r="L10" s="130"/>
      <c r="M10" s="294"/>
      <c r="N10" s="308"/>
      <c r="O10" s="124"/>
      <c r="P10" s="294"/>
      <c r="Q10" s="308"/>
      <c r="R10" s="124"/>
      <c r="S10" s="294"/>
      <c r="T10" s="308"/>
    </row>
    <row r="11" spans="1:24" s="4" customFormat="1" ht="17.850000000000001" customHeight="1" x14ac:dyDescent="0.25">
      <c r="A11" s="10" t="s">
        <v>210</v>
      </c>
      <c r="B11" s="10"/>
      <c r="C11" s="10"/>
      <c r="D11" s="363">
        <v>6964</v>
      </c>
      <c r="E11" s="217">
        <v>6.1136521258197331E-2</v>
      </c>
      <c r="F11" s="10"/>
      <c r="G11" s="363">
        <v>7287</v>
      </c>
      <c r="H11" s="217">
        <v>6.5915278921040973E-2</v>
      </c>
      <c r="I11" s="10"/>
      <c r="J11" s="363">
        <v>7090</v>
      </c>
      <c r="K11" s="217">
        <v>6.2766136385768292E-2</v>
      </c>
      <c r="L11" s="130"/>
      <c r="M11" s="294"/>
      <c r="N11" s="308"/>
      <c r="O11" s="124"/>
      <c r="P11" s="294"/>
      <c r="Q11" s="308"/>
      <c r="R11" s="124"/>
      <c r="S11" s="294"/>
      <c r="T11" s="308"/>
    </row>
    <row r="12" spans="1:24" s="4" customFormat="1" ht="17.850000000000001" customHeight="1" x14ac:dyDescent="0.25">
      <c r="A12" s="10" t="s">
        <v>211</v>
      </c>
      <c r="B12" s="10"/>
      <c r="C12" s="10"/>
      <c r="D12" s="363">
        <v>2655</v>
      </c>
      <c r="E12" s="217">
        <v>2.330807925624841E-2</v>
      </c>
      <c r="F12" s="10"/>
      <c r="G12" s="363">
        <v>2757</v>
      </c>
      <c r="H12" s="217">
        <v>2.4938716067697261E-2</v>
      </c>
      <c r="I12" s="10"/>
      <c r="J12" s="363">
        <v>2758</v>
      </c>
      <c r="K12" s="217">
        <v>2.4415938526367975E-2</v>
      </c>
      <c r="L12" s="130"/>
      <c r="M12" s="294"/>
      <c r="N12" s="308"/>
      <c r="O12" s="124"/>
      <c r="P12" s="294"/>
      <c r="Q12" s="308"/>
      <c r="R12" s="124"/>
      <c r="S12" s="294"/>
      <c r="T12" s="308"/>
    </row>
    <row r="13" spans="1:24" s="4" customFormat="1" ht="17.850000000000001" customHeight="1" x14ac:dyDescent="0.25">
      <c r="A13" s="10" t="s">
        <v>212</v>
      </c>
      <c r="B13" s="10"/>
      <c r="C13" s="10"/>
      <c r="D13" s="363">
        <v>2445</v>
      </c>
      <c r="E13" s="217">
        <v>2.1464502365923677E-2</v>
      </c>
      <c r="F13" s="10"/>
      <c r="G13" s="363">
        <v>2677</v>
      </c>
      <c r="H13" s="217">
        <v>2.4215068158587438E-2</v>
      </c>
      <c r="I13" s="10"/>
      <c r="J13" s="363">
        <v>2682</v>
      </c>
      <c r="K13" s="217">
        <v>2.3743128037606566E-2</v>
      </c>
      <c r="L13" s="130"/>
      <c r="M13" s="294"/>
      <c r="N13" s="308"/>
      <c r="O13" s="124"/>
      <c r="P13" s="294"/>
      <c r="Q13" s="308"/>
      <c r="R13" s="124"/>
      <c r="S13" s="294"/>
      <c r="T13" s="308"/>
    </row>
    <row r="14" spans="1:24" s="4" customFormat="1" ht="17.850000000000001" customHeight="1" x14ac:dyDescent="0.25">
      <c r="A14" s="10" t="s">
        <v>213</v>
      </c>
      <c r="B14" s="10"/>
      <c r="C14" s="10"/>
      <c r="D14" s="363">
        <v>1387</v>
      </c>
      <c r="E14" s="217">
        <v>1.2176386413716211E-2</v>
      </c>
      <c r="F14" s="10"/>
      <c r="G14" s="363">
        <v>1523</v>
      </c>
      <c r="H14" s="217">
        <v>1.3776447069678248E-2</v>
      </c>
      <c r="I14" s="10"/>
      <c r="J14" s="363">
        <v>1602</v>
      </c>
      <c r="K14" s="217">
        <v>1.4182136881523385E-2</v>
      </c>
      <c r="L14" s="130"/>
      <c r="M14" s="294"/>
      <c r="N14" s="308"/>
      <c r="O14" s="124"/>
      <c r="P14" s="294"/>
      <c r="Q14" s="308"/>
      <c r="R14" s="124"/>
      <c r="S14" s="294"/>
      <c r="T14" s="308"/>
    </row>
    <row r="15" spans="1:24" s="4" customFormat="1" ht="17.850000000000001" customHeight="1" x14ac:dyDescent="0.25">
      <c r="A15" s="10" t="s">
        <v>214</v>
      </c>
      <c r="B15" s="10"/>
      <c r="C15" s="10"/>
      <c r="D15" s="363">
        <v>1138</v>
      </c>
      <c r="E15" s="217">
        <v>9.990430958045457E-3</v>
      </c>
      <c r="F15" s="10"/>
      <c r="G15" s="363">
        <v>1215</v>
      </c>
      <c r="H15" s="217">
        <v>1.0990402619605431E-2</v>
      </c>
      <c r="I15" s="10"/>
      <c r="J15" s="363">
        <v>1265</v>
      </c>
      <c r="K15" s="217">
        <v>1.1198753530041874E-2</v>
      </c>
      <c r="L15" s="130"/>
      <c r="M15" s="294"/>
      <c r="N15" s="308"/>
      <c r="O15" s="124"/>
      <c r="P15" s="294"/>
      <c r="Q15" s="308"/>
      <c r="R15" s="124"/>
      <c r="S15" s="294"/>
      <c r="T15" s="308"/>
    </row>
    <row r="16" spans="1:24" s="4" customFormat="1" ht="17.850000000000001" customHeight="1" x14ac:dyDescent="0.25">
      <c r="A16" s="10" t="s">
        <v>215</v>
      </c>
      <c r="B16" s="10"/>
      <c r="C16" s="10"/>
      <c r="D16" s="363">
        <v>1030</v>
      </c>
      <c r="E16" s="217">
        <v>9.0423057001641667E-3</v>
      </c>
      <c r="F16" s="10"/>
      <c r="G16" s="363">
        <v>1214</v>
      </c>
      <c r="H16" s="217">
        <v>1.0981357020741558E-2</v>
      </c>
      <c r="I16" s="10"/>
      <c r="J16" s="363">
        <v>1186</v>
      </c>
      <c r="K16" s="217">
        <v>1.0499384732513568E-2</v>
      </c>
      <c r="L16" s="130"/>
      <c r="M16" s="294"/>
      <c r="N16" s="308"/>
      <c r="O16" s="124"/>
      <c r="P16" s="294"/>
      <c r="Q16" s="308"/>
      <c r="R16" s="124"/>
      <c r="S16" s="294"/>
      <c r="T16" s="308"/>
    </row>
    <row r="17" spans="1:24" s="4" customFormat="1" ht="17.850000000000001" customHeight="1" x14ac:dyDescent="0.25">
      <c r="A17" s="10" t="s">
        <v>216</v>
      </c>
      <c r="B17" s="10"/>
      <c r="C17" s="10"/>
      <c r="D17" s="363">
        <v>450</v>
      </c>
      <c r="E17" s="217">
        <v>3.9505219078387133E-3</v>
      </c>
      <c r="F17" s="10"/>
      <c r="G17" s="363">
        <v>559</v>
      </c>
      <c r="H17" s="217">
        <v>5.0564897649048859E-3</v>
      </c>
      <c r="I17" s="10"/>
      <c r="J17" s="363">
        <v>545</v>
      </c>
      <c r="K17" s="217">
        <v>4.8247594259864203E-3</v>
      </c>
      <c r="L17" s="130"/>
      <c r="M17" s="294"/>
      <c r="N17" s="308"/>
      <c r="O17" s="124"/>
      <c r="P17" s="294"/>
      <c r="Q17" s="308"/>
      <c r="R17" s="124"/>
      <c r="S17" s="294"/>
      <c r="T17" s="308"/>
    </row>
    <row r="18" spans="1:24" s="4" customFormat="1" ht="17.850000000000001" customHeight="1" x14ac:dyDescent="0.25">
      <c r="A18" s="10" t="s">
        <v>217</v>
      </c>
      <c r="B18" s="10"/>
      <c r="C18" s="10"/>
      <c r="D18" s="363">
        <v>307</v>
      </c>
      <c r="E18" s="217">
        <v>2.6951338349032999E-3</v>
      </c>
      <c r="F18" s="10"/>
      <c r="G18" s="363">
        <v>369</v>
      </c>
      <c r="H18" s="217">
        <v>3.3378259807690567E-3</v>
      </c>
      <c r="I18" s="10"/>
      <c r="J18" s="363">
        <v>328</v>
      </c>
      <c r="K18" s="217">
        <v>2.9037084251808177E-3</v>
      </c>
      <c r="L18" s="130"/>
      <c r="M18" s="294"/>
      <c r="N18" s="308"/>
      <c r="O18" s="124"/>
      <c r="P18" s="294"/>
      <c r="Q18" s="308"/>
      <c r="R18" s="124"/>
      <c r="S18" s="294"/>
      <c r="T18" s="308"/>
    </row>
    <row r="19" spans="1:24" s="4" customFormat="1" ht="17.850000000000001" customHeight="1" thickBot="1" x14ac:dyDescent="0.3">
      <c r="A19" s="124" t="s">
        <v>218</v>
      </c>
      <c r="B19" s="124"/>
      <c r="C19" s="124"/>
      <c r="D19" s="364">
        <v>273</v>
      </c>
      <c r="E19" s="217">
        <v>2.3966499574221527E-3</v>
      </c>
      <c r="F19" s="124"/>
      <c r="G19" s="364">
        <v>401</v>
      </c>
      <c r="H19" s="217">
        <v>3.627285144412986E-3</v>
      </c>
      <c r="I19" s="124"/>
      <c r="J19" s="364">
        <v>402</v>
      </c>
      <c r="K19" s="217">
        <v>3.5588133747642952E-3</v>
      </c>
      <c r="L19" s="130"/>
      <c r="M19" s="294"/>
      <c r="N19" s="308"/>
      <c r="O19" s="124"/>
      <c r="P19" s="294"/>
      <c r="Q19" s="308"/>
      <c r="R19" s="124"/>
      <c r="S19" s="294"/>
      <c r="T19" s="308"/>
    </row>
    <row r="20" spans="1:24" s="2" customFormat="1" ht="16.5" x14ac:dyDescent="0.25">
      <c r="A20" s="125" t="s">
        <v>13</v>
      </c>
      <c r="B20" s="126"/>
      <c r="C20" s="16"/>
      <c r="D20" s="127">
        <v>113909</v>
      </c>
      <c r="E20" s="16"/>
      <c r="F20" s="16"/>
      <c r="G20" s="127">
        <v>110551</v>
      </c>
      <c r="H20" s="16"/>
      <c r="I20" s="16"/>
      <c r="J20" s="127">
        <v>112959</v>
      </c>
      <c r="K20" s="16"/>
      <c r="L20" s="309"/>
      <c r="M20" s="310"/>
      <c r="N20" s="311"/>
      <c r="O20" s="284"/>
      <c r="P20" s="310"/>
      <c r="Q20" s="311"/>
      <c r="R20" s="284"/>
      <c r="S20" s="310"/>
      <c r="T20" s="311"/>
      <c r="V20" s="4"/>
      <c r="W20" s="4"/>
      <c r="X20" s="4"/>
    </row>
    <row r="21" spans="1:24" s="4" customFormat="1" ht="12.75" x14ac:dyDescent="0.2">
      <c r="A21" s="325"/>
      <c r="B21" s="325"/>
      <c r="C21" s="325"/>
      <c r="D21" s="325"/>
      <c r="E21" s="325"/>
      <c r="F21" s="325"/>
      <c r="G21" s="325"/>
      <c r="H21" s="325"/>
      <c r="I21" s="325"/>
      <c r="J21" s="325"/>
      <c r="K21" s="325"/>
      <c r="L21" s="130"/>
      <c r="M21" s="130"/>
      <c r="N21" s="130"/>
      <c r="O21" s="130"/>
      <c r="P21" s="130"/>
      <c r="Q21" s="130"/>
      <c r="R21" s="130"/>
      <c r="S21" s="130"/>
      <c r="T21" s="130"/>
    </row>
    <row r="22" spans="1:24" s="4" customFormat="1" ht="12.75" customHeight="1" x14ac:dyDescent="0.2">
      <c r="A22" s="506" t="s">
        <v>535</v>
      </c>
      <c r="B22" s="506"/>
      <c r="C22" s="506"/>
      <c r="D22" s="506"/>
      <c r="E22" s="506"/>
      <c r="F22" s="506"/>
      <c r="G22" s="506"/>
      <c r="H22" s="506"/>
      <c r="I22" s="506"/>
      <c r="J22" s="506"/>
      <c r="K22" s="506"/>
      <c r="L22" s="312"/>
      <c r="M22" s="312"/>
      <c r="N22" s="312"/>
      <c r="O22" s="130"/>
      <c r="P22" s="130"/>
      <c r="Q22" s="130"/>
      <c r="R22" s="130"/>
      <c r="S22" s="130"/>
      <c r="T22" s="130"/>
    </row>
    <row r="23" spans="1:24" s="4" customFormat="1" ht="12.75" customHeight="1" x14ac:dyDescent="0.2">
      <c r="A23" s="506"/>
      <c r="B23" s="506"/>
      <c r="C23" s="506"/>
      <c r="D23" s="506"/>
      <c r="E23" s="506"/>
      <c r="F23" s="506"/>
      <c r="G23" s="506"/>
      <c r="H23" s="506"/>
      <c r="I23" s="506"/>
      <c r="J23" s="506"/>
      <c r="K23" s="506"/>
      <c r="L23" s="312"/>
      <c r="M23" s="312"/>
      <c r="N23" s="312"/>
      <c r="O23" s="130"/>
      <c r="P23" s="130"/>
      <c r="Q23" s="130"/>
      <c r="R23" s="130"/>
      <c r="S23" s="130"/>
      <c r="T23" s="130"/>
    </row>
    <row r="24" spans="1:24" s="4" customFormat="1" ht="12.75" customHeight="1" x14ac:dyDescent="0.2">
      <c r="A24" s="52"/>
      <c r="B24" s="325"/>
      <c r="C24" s="325"/>
      <c r="D24" s="325"/>
      <c r="E24" s="325"/>
      <c r="F24" s="325"/>
      <c r="G24" s="325"/>
      <c r="H24" s="325"/>
      <c r="I24" s="325"/>
      <c r="J24" s="325"/>
      <c r="K24" s="325"/>
      <c r="L24" s="312"/>
      <c r="M24" s="312"/>
      <c r="N24" s="312"/>
      <c r="O24" s="130"/>
      <c r="P24" s="130"/>
      <c r="Q24" s="130"/>
      <c r="R24" s="130"/>
      <c r="S24" s="130"/>
      <c r="T24" s="130"/>
    </row>
    <row r="25" spans="1:24" s="4" customFormat="1" ht="22.5" x14ac:dyDescent="0.3">
      <c r="A25" s="494" t="s">
        <v>494</v>
      </c>
      <c r="B25" s="494"/>
      <c r="C25" s="494"/>
      <c r="D25" s="494"/>
      <c r="E25" s="494"/>
      <c r="F25" s="494"/>
      <c r="G25" s="494"/>
      <c r="H25" s="494"/>
      <c r="I25" s="494"/>
      <c r="J25" s="494"/>
      <c r="K25" s="494"/>
      <c r="L25" s="312"/>
      <c r="M25" s="312"/>
      <c r="N25" s="312"/>
      <c r="O25" s="130"/>
      <c r="P25" s="130"/>
      <c r="Q25" s="130"/>
      <c r="R25" s="130"/>
      <c r="S25" s="130"/>
      <c r="T25" s="130"/>
    </row>
    <row r="26" spans="1:24" s="4" customFormat="1" x14ac:dyDescent="0.25">
      <c r="A26" s="10"/>
      <c r="B26" s="325"/>
      <c r="C26" s="325"/>
      <c r="D26" s="325"/>
      <c r="E26" s="325"/>
      <c r="F26" s="325"/>
      <c r="G26" s="325"/>
      <c r="H26" s="325"/>
      <c r="I26" s="325"/>
      <c r="J26" s="325"/>
      <c r="K26" s="325"/>
      <c r="L26" s="312"/>
      <c r="M26" s="312"/>
      <c r="N26" s="312"/>
      <c r="O26" s="130"/>
      <c r="P26" s="130"/>
      <c r="Q26" s="130"/>
      <c r="R26" s="130"/>
      <c r="S26" s="130"/>
      <c r="T26" s="130"/>
    </row>
    <row r="27" spans="1:24" s="4" customFormat="1" ht="18" customHeight="1" x14ac:dyDescent="0.3">
      <c r="A27" s="16"/>
      <c r="B27" s="325"/>
      <c r="C27" s="16"/>
      <c r="D27" s="6"/>
      <c r="E27" s="6"/>
      <c r="F27" s="16"/>
      <c r="G27" s="6" t="s">
        <v>204</v>
      </c>
      <c r="H27" s="6"/>
      <c r="I27" s="16"/>
      <c r="J27" s="6" t="s">
        <v>205</v>
      </c>
      <c r="K27" s="6"/>
      <c r="L27" s="303"/>
      <c r="M27" s="130"/>
      <c r="N27" s="130"/>
      <c r="O27" s="130"/>
      <c r="P27" s="130"/>
      <c r="Q27" s="130"/>
      <c r="R27" s="130"/>
      <c r="S27" s="130"/>
      <c r="T27" s="130"/>
    </row>
    <row r="28" spans="1:24" s="4" customFormat="1" ht="12.75" customHeight="1" x14ac:dyDescent="0.25">
      <c r="A28" s="16"/>
      <c r="B28" s="325"/>
      <c r="C28" s="325"/>
      <c r="D28" s="505" t="str">
        <f>D4</f>
        <v>Tax Year 2011</v>
      </c>
      <c r="E28" s="505"/>
      <c r="F28" s="16"/>
      <c r="G28" s="505" t="str">
        <f>G4</f>
        <v>Tax Year 2012</v>
      </c>
      <c r="H28" s="505"/>
      <c r="I28" s="16"/>
      <c r="J28" s="505" t="str">
        <f>J4</f>
        <v>Tax Year 2013</v>
      </c>
      <c r="K28" s="505"/>
      <c r="L28" s="130"/>
      <c r="M28" s="130"/>
      <c r="N28" s="130"/>
      <c r="O28" s="130"/>
      <c r="P28" s="130"/>
      <c r="Q28" s="130"/>
      <c r="R28" s="130"/>
      <c r="S28" s="130"/>
      <c r="T28" s="130"/>
    </row>
    <row r="29" spans="1:24" s="4" customFormat="1" ht="16.5" x14ac:dyDescent="0.25">
      <c r="A29" s="128" t="s">
        <v>274</v>
      </c>
      <c r="B29" s="129"/>
      <c r="C29" s="365"/>
      <c r="D29" s="122" t="s">
        <v>207</v>
      </c>
      <c r="E29" s="122" t="s">
        <v>86</v>
      </c>
      <c r="F29" s="366"/>
      <c r="G29" s="122" t="s">
        <v>207</v>
      </c>
      <c r="H29" s="122" t="s">
        <v>86</v>
      </c>
      <c r="I29" s="366"/>
      <c r="J29" s="122" t="s">
        <v>207</v>
      </c>
      <c r="K29" s="122" t="s">
        <v>86</v>
      </c>
      <c r="L29" s="130"/>
      <c r="M29" s="130"/>
      <c r="N29" s="130"/>
      <c r="O29" s="130"/>
      <c r="P29" s="130"/>
      <c r="Q29" s="130"/>
      <c r="R29" s="130"/>
      <c r="S29" s="130"/>
      <c r="T29" s="130"/>
    </row>
    <row r="30" spans="1:24" s="4" customFormat="1" ht="16.5" x14ac:dyDescent="0.25">
      <c r="A30" s="367" t="s">
        <v>289</v>
      </c>
      <c r="B30" s="129"/>
      <c r="C30" s="365"/>
      <c r="D30" s="363">
        <v>286266</v>
      </c>
      <c r="E30" s="217">
        <v>0.71675446678952004</v>
      </c>
      <c r="F30" s="366"/>
      <c r="G30" s="363">
        <v>274507</v>
      </c>
      <c r="H30" s="217">
        <v>0.69707388794791247</v>
      </c>
      <c r="I30" s="366"/>
      <c r="J30" s="363">
        <v>284423</v>
      </c>
      <c r="K30" s="217">
        <v>0.69335611829980592</v>
      </c>
      <c r="L30" s="130"/>
      <c r="M30" s="130"/>
      <c r="N30" s="130"/>
      <c r="O30" s="130"/>
      <c r="P30" s="130"/>
      <c r="Q30" s="130"/>
      <c r="R30" s="130"/>
      <c r="S30" s="130"/>
      <c r="T30" s="130"/>
    </row>
    <row r="31" spans="1:24" s="4" customFormat="1" x14ac:dyDescent="0.25">
      <c r="A31" s="123" t="s">
        <v>259</v>
      </c>
      <c r="B31" s="10"/>
      <c r="C31" s="10"/>
      <c r="D31" s="363">
        <v>34213</v>
      </c>
      <c r="E31" s="217">
        <v>8.5662707315118977E-2</v>
      </c>
      <c r="F31" s="10"/>
      <c r="G31" s="363">
        <v>44146</v>
      </c>
      <c r="H31" s="217">
        <v>0.11210287481684819</v>
      </c>
      <c r="I31" s="10"/>
      <c r="J31" s="363">
        <v>65321</v>
      </c>
      <c r="K31" s="217">
        <v>0.15923717492418554</v>
      </c>
      <c r="L31" s="130"/>
      <c r="M31" s="130"/>
      <c r="N31" s="130"/>
      <c r="O31" s="130"/>
      <c r="P31" s="130"/>
      <c r="Q31" s="130"/>
      <c r="R31" s="130"/>
      <c r="S31" s="130"/>
      <c r="T31" s="130"/>
    </row>
    <row r="32" spans="1:24" s="4" customFormat="1" x14ac:dyDescent="0.25">
      <c r="A32" s="123" t="s">
        <v>258</v>
      </c>
      <c r="B32" s="10"/>
      <c r="C32" s="10"/>
      <c r="D32" s="363">
        <v>8037</v>
      </c>
      <c r="E32" s="217">
        <v>2.0123087092380417E-2</v>
      </c>
      <c r="F32" s="10"/>
      <c r="G32" s="363">
        <v>9787</v>
      </c>
      <c r="H32" s="217">
        <v>2.4852780225444959E-2</v>
      </c>
      <c r="I32" s="10"/>
      <c r="J32" s="363">
        <v>10650</v>
      </c>
      <c r="K32" s="217">
        <v>2.5962185406570262E-2</v>
      </c>
      <c r="L32" s="130"/>
      <c r="M32" s="313"/>
      <c r="N32" s="130"/>
      <c r="O32" s="130"/>
      <c r="P32" s="130"/>
      <c r="Q32" s="130"/>
      <c r="R32" s="130"/>
      <c r="S32" s="130"/>
      <c r="T32" s="130"/>
    </row>
    <row r="33" spans="1:20" s="4" customFormat="1" x14ac:dyDescent="0.25">
      <c r="A33" s="10" t="s">
        <v>208</v>
      </c>
      <c r="B33" s="10"/>
      <c r="C33" s="10"/>
      <c r="D33" s="363">
        <v>11888</v>
      </c>
      <c r="E33" s="217">
        <v>2.976524316961782E-2</v>
      </c>
      <c r="F33" s="10"/>
      <c r="G33" s="363">
        <v>12866</v>
      </c>
      <c r="H33" s="217">
        <v>3.2671489770161932E-2</v>
      </c>
      <c r="I33" s="10"/>
      <c r="J33" s="363">
        <v>12484</v>
      </c>
      <c r="K33" s="217">
        <v>3.0433044377053815E-2</v>
      </c>
      <c r="L33" s="130"/>
      <c r="M33" s="313"/>
      <c r="N33" s="130"/>
      <c r="O33" s="130"/>
      <c r="P33" s="130"/>
      <c r="Q33" s="130"/>
      <c r="R33" s="130"/>
      <c r="S33" s="130"/>
      <c r="T33" s="130"/>
    </row>
    <row r="34" spans="1:20" s="4" customFormat="1" x14ac:dyDescent="0.25">
      <c r="A34" s="10" t="s">
        <v>209</v>
      </c>
      <c r="B34" s="10"/>
      <c r="C34" s="10"/>
      <c r="D34" s="363">
        <v>16235</v>
      </c>
      <c r="E34" s="217">
        <v>4.0649286916112491E-2</v>
      </c>
      <c r="F34" s="10"/>
      <c r="G34" s="363">
        <v>16453</v>
      </c>
      <c r="H34" s="217">
        <v>4.1780197511928671E-2</v>
      </c>
      <c r="I34" s="10"/>
      <c r="J34" s="363">
        <v>13474</v>
      </c>
      <c r="K34" s="217">
        <v>3.2846430626115274E-2</v>
      </c>
      <c r="L34" s="130"/>
      <c r="M34" s="313"/>
      <c r="N34" s="130"/>
      <c r="O34" s="130"/>
      <c r="P34" s="130"/>
      <c r="Q34" s="130"/>
      <c r="R34" s="130"/>
      <c r="S34" s="130"/>
      <c r="T34" s="130"/>
    </row>
    <row r="35" spans="1:20" s="4" customFormat="1" x14ac:dyDescent="0.25">
      <c r="A35" s="10" t="s">
        <v>210</v>
      </c>
      <c r="B35" s="10"/>
      <c r="C35" s="10"/>
      <c r="D35" s="363">
        <v>27825</v>
      </c>
      <c r="E35" s="217">
        <v>6.9668395961862029E-2</v>
      </c>
      <c r="F35" s="10"/>
      <c r="G35" s="363">
        <v>24042</v>
      </c>
      <c r="H35" s="217">
        <v>6.1051450105256741E-2</v>
      </c>
      <c r="I35" s="10"/>
      <c r="J35" s="363">
        <v>16707</v>
      </c>
      <c r="K35" s="217">
        <v>4.0727721275828112E-2</v>
      </c>
      <c r="L35" s="130"/>
      <c r="M35" s="313"/>
      <c r="N35" s="130"/>
      <c r="O35" s="130"/>
      <c r="P35" s="130"/>
      <c r="Q35" s="130"/>
      <c r="R35" s="130"/>
      <c r="S35" s="130"/>
      <c r="T35" s="130"/>
    </row>
    <row r="36" spans="1:20" s="4" customFormat="1" x14ac:dyDescent="0.25">
      <c r="A36" s="10" t="s">
        <v>211</v>
      </c>
      <c r="B36" s="10"/>
      <c r="C36" s="10"/>
      <c r="D36" s="363">
        <v>6159</v>
      </c>
      <c r="E36" s="217">
        <v>1.5420939828539379E-2</v>
      </c>
      <c r="F36" s="10"/>
      <c r="G36" s="363">
        <v>5158</v>
      </c>
      <c r="H36" s="217">
        <v>1.3098052559808429E-2</v>
      </c>
      <c r="I36" s="10"/>
      <c r="J36" s="363">
        <v>3143</v>
      </c>
      <c r="K36" s="217">
        <v>7.6618918997981532E-3</v>
      </c>
      <c r="L36" s="130"/>
      <c r="M36" s="313"/>
      <c r="N36" s="130"/>
      <c r="O36" s="130"/>
      <c r="P36" s="130"/>
      <c r="Q36" s="130"/>
      <c r="R36" s="130"/>
      <c r="S36" s="130"/>
      <c r="T36" s="130"/>
    </row>
    <row r="37" spans="1:20" s="4" customFormat="1" ht="17.850000000000001" customHeight="1" x14ac:dyDescent="0.25">
      <c r="A37" s="10" t="s">
        <v>212</v>
      </c>
      <c r="B37" s="10"/>
      <c r="C37" s="10"/>
      <c r="D37" s="363">
        <v>4659</v>
      </c>
      <c r="E37" s="217">
        <v>1.1665231151350052E-2</v>
      </c>
      <c r="F37" s="10"/>
      <c r="G37" s="363">
        <v>3693</v>
      </c>
      <c r="H37" s="217">
        <v>9.3778805939070432E-3</v>
      </c>
      <c r="I37" s="10"/>
      <c r="J37" s="363">
        <v>2272</v>
      </c>
      <c r="K37" s="217">
        <v>5.5385995534016561E-3</v>
      </c>
      <c r="L37" s="130"/>
      <c r="M37" s="313"/>
      <c r="N37" s="130"/>
      <c r="O37" s="130"/>
      <c r="P37" s="130"/>
      <c r="Q37" s="130"/>
      <c r="R37" s="130"/>
      <c r="S37" s="130"/>
      <c r="T37" s="130"/>
    </row>
    <row r="38" spans="1:20" s="4" customFormat="1" ht="17.850000000000001" customHeight="1" x14ac:dyDescent="0.25">
      <c r="A38" s="10" t="s">
        <v>213</v>
      </c>
      <c r="B38" s="10"/>
      <c r="C38" s="10"/>
      <c r="D38" s="363">
        <v>1957</v>
      </c>
      <c r="E38" s="217">
        <v>4.8999479208396762E-3</v>
      </c>
      <c r="F38" s="10"/>
      <c r="G38" s="363">
        <v>1489</v>
      </c>
      <c r="H38" s="217">
        <v>3.7811167626123987E-3</v>
      </c>
      <c r="I38" s="10"/>
      <c r="J38" s="363">
        <v>832</v>
      </c>
      <c r="K38" s="217">
        <v>2.0282195547668036E-3</v>
      </c>
      <c r="L38" s="130"/>
      <c r="M38" s="313"/>
      <c r="N38" s="130"/>
      <c r="O38" s="130"/>
      <c r="P38" s="130"/>
      <c r="Q38" s="130"/>
      <c r="R38" s="130"/>
      <c r="S38" s="130"/>
      <c r="T38" s="130"/>
    </row>
    <row r="39" spans="1:20" s="4" customFormat="1" ht="17.850000000000001" customHeight="1" x14ac:dyDescent="0.25">
      <c r="A39" s="10" t="s">
        <v>214</v>
      </c>
      <c r="B39" s="10"/>
      <c r="C39" s="10"/>
      <c r="D39" s="363">
        <v>1070</v>
      </c>
      <c r="E39" s="217">
        <v>2.6790721897283873E-3</v>
      </c>
      <c r="F39" s="10"/>
      <c r="G39" s="363">
        <v>835</v>
      </c>
      <c r="H39" s="217">
        <v>2.1203710522373089E-3</v>
      </c>
      <c r="I39" s="10"/>
      <c r="J39" s="363">
        <v>462</v>
      </c>
      <c r="K39" s="217">
        <v>1.1262469162286817E-3</v>
      </c>
      <c r="L39" s="130"/>
      <c r="M39" s="313"/>
      <c r="N39" s="130"/>
      <c r="O39" s="130"/>
      <c r="P39" s="130"/>
      <c r="Q39" s="130"/>
      <c r="R39" s="130"/>
      <c r="S39" s="130"/>
      <c r="T39" s="130"/>
    </row>
    <row r="40" spans="1:20" s="4" customFormat="1" ht="17.850000000000001" customHeight="1" x14ac:dyDescent="0.25">
      <c r="A40" s="10" t="s">
        <v>215</v>
      </c>
      <c r="B40" s="10"/>
      <c r="C40" s="10"/>
      <c r="D40" s="363">
        <v>652</v>
      </c>
      <c r="E40" s="217">
        <v>1.6324813716849611E-3</v>
      </c>
      <c r="F40" s="10"/>
      <c r="G40" s="363">
        <v>497</v>
      </c>
      <c r="H40" s="217">
        <v>1.2620651652238833E-3</v>
      </c>
      <c r="I40" s="10"/>
      <c r="J40" s="363">
        <v>275</v>
      </c>
      <c r="K40" s="217">
        <v>6.7038506918373915E-4</v>
      </c>
      <c r="L40" s="130"/>
      <c r="M40" s="313"/>
      <c r="N40" s="130"/>
      <c r="O40" s="130"/>
      <c r="P40" s="130"/>
      <c r="Q40" s="130"/>
      <c r="R40" s="130"/>
      <c r="S40" s="130"/>
      <c r="T40" s="130"/>
    </row>
    <row r="41" spans="1:20" s="4" customFormat="1" ht="17.850000000000001" customHeight="1" x14ac:dyDescent="0.25">
      <c r="A41" s="10" t="s">
        <v>216</v>
      </c>
      <c r="B41" s="10"/>
      <c r="C41" s="10"/>
      <c r="D41" s="363">
        <v>207</v>
      </c>
      <c r="E41" s="217">
        <v>5.1828779745212721E-4</v>
      </c>
      <c r="F41" s="10"/>
      <c r="G41" s="363">
        <v>179</v>
      </c>
      <c r="H41" s="217">
        <v>4.5454660880296801E-4</v>
      </c>
      <c r="I41" s="10"/>
      <c r="J41" s="363">
        <v>104</v>
      </c>
      <c r="K41" s="217">
        <v>2.5352744434585045E-4</v>
      </c>
      <c r="L41" s="130"/>
      <c r="M41" s="313"/>
      <c r="N41" s="130"/>
      <c r="O41" s="130"/>
      <c r="P41" s="130"/>
      <c r="Q41" s="130"/>
      <c r="R41" s="130"/>
      <c r="S41" s="130"/>
      <c r="T41" s="130"/>
    </row>
    <row r="42" spans="1:20" s="4" customFormat="1" ht="17.850000000000001" customHeight="1" x14ac:dyDescent="0.25">
      <c r="A42" s="10" t="s">
        <v>217</v>
      </c>
      <c r="B42" s="10"/>
      <c r="C42" s="10"/>
      <c r="D42" s="363">
        <v>125</v>
      </c>
      <c r="E42" s="217">
        <v>3.1297572309911065E-4</v>
      </c>
      <c r="F42" s="10"/>
      <c r="G42" s="363">
        <v>81</v>
      </c>
      <c r="H42" s="217">
        <v>2.0568868889966709E-4</v>
      </c>
      <c r="I42" s="10"/>
      <c r="J42" s="363">
        <v>43</v>
      </c>
      <c r="K42" s="217">
        <v>1.0482384718145739E-4</v>
      </c>
      <c r="L42" s="130"/>
      <c r="M42" s="313"/>
      <c r="N42" s="130"/>
      <c r="O42" s="130"/>
      <c r="P42" s="130"/>
      <c r="Q42" s="130"/>
      <c r="R42" s="130"/>
      <c r="S42" s="130"/>
      <c r="T42" s="130"/>
    </row>
    <row r="43" spans="1:20" s="4" customFormat="1" ht="17.850000000000001" customHeight="1" thickBot="1" x14ac:dyDescent="0.3">
      <c r="A43" s="124" t="s">
        <v>218</v>
      </c>
      <c r="B43" s="124"/>
      <c r="C43" s="124"/>
      <c r="D43" s="364">
        <v>99</v>
      </c>
      <c r="E43" s="217">
        <v>2.4787677269449564E-4</v>
      </c>
      <c r="F43" s="124"/>
      <c r="G43" s="364">
        <v>66</v>
      </c>
      <c r="H43" s="217">
        <v>1.675981909552843E-4</v>
      </c>
      <c r="I43" s="124"/>
      <c r="J43" s="364">
        <v>22</v>
      </c>
      <c r="K43" s="217">
        <v>5.3630805534699132E-5</v>
      </c>
      <c r="L43" s="130"/>
      <c r="M43" s="313"/>
      <c r="N43" s="130"/>
      <c r="O43" s="130"/>
      <c r="P43" s="130"/>
      <c r="Q43" s="130"/>
      <c r="R43" s="130"/>
      <c r="S43" s="130"/>
      <c r="T43" s="130"/>
    </row>
    <row r="44" spans="1:20" s="4" customFormat="1" ht="17.850000000000001" customHeight="1" x14ac:dyDescent="0.25">
      <c r="A44" s="125" t="s">
        <v>13</v>
      </c>
      <c r="B44" s="16"/>
      <c r="C44" s="16"/>
      <c r="D44" s="127">
        <v>399392</v>
      </c>
      <c r="E44" s="16"/>
      <c r="F44" s="16"/>
      <c r="G44" s="127">
        <v>393799</v>
      </c>
      <c r="H44" s="16"/>
      <c r="I44" s="16"/>
      <c r="J44" s="127">
        <v>410212</v>
      </c>
      <c r="K44" s="16"/>
      <c r="L44" s="130"/>
      <c r="M44" s="313"/>
      <c r="N44" s="130"/>
      <c r="O44" s="130"/>
      <c r="P44" s="130"/>
      <c r="Q44" s="130"/>
      <c r="R44" s="130"/>
      <c r="S44" s="130"/>
      <c r="T44" s="130"/>
    </row>
    <row r="45" spans="1:20" s="4" customFormat="1" ht="17.850000000000001" customHeight="1" x14ac:dyDescent="0.25">
      <c r="A45" s="10"/>
      <c r="B45" s="10"/>
      <c r="C45" s="10"/>
      <c r="D45" s="15"/>
      <c r="E45" s="15"/>
      <c r="F45" s="15"/>
      <c r="G45" s="15"/>
      <c r="H45" s="15"/>
      <c r="I45" s="15"/>
      <c r="J45" s="15"/>
      <c r="K45" s="10"/>
      <c r="L45" s="130"/>
      <c r="M45" s="313"/>
      <c r="N45" s="130"/>
      <c r="O45" s="130"/>
      <c r="P45" s="130"/>
      <c r="Q45" s="130"/>
      <c r="R45" s="130"/>
      <c r="S45" s="130"/>
      <c r="T45" s="130"/>
    </row>
    <row r="46" spans="1:20" s="4" customFormat="1" ht="12.75" x14ac:dyDescent="0.2">
      <c r="A46" s="502" t="s">
        <v>536</v>
      </c>
      <c r="B46" s="503"/>
      <c r="C46" s="503"/>
      <c r="D46" s="503"/>
      <c r="E46" s="503"/>
      <c r="F46" s="503"/>
      <c r="G46" s="503"/>
      <c r="H46" s="503"/>
      <c r="I46" s="503"/>
      <c r="J46" s="503"/>
      <c r="K46" s="503"/>
      <c r="L46" s="130"/>
      <c r="M46" s="130"/>
      <c r="N46" s="130"/>
      <c r="O46" s="130"/>
      <c r="P46" s="130"/>
      <c r="Q46" s="130"/>
      <c r="R46" s="130"/>
      <c r="S46" s="130"/>
      <c r="T46" s="130"/>
    </row>
    <row r="47" spans="1:20" x14ac:dyDescent="0.25">
      <c r="A47" s="504"/>
      <c r="B47" s="503"/>
      <c r="C47" s="503"/>
      <c r="D47" s="503"/>
      <c r="E47" s="503"/>
      <c r="F47" s="503"/>
      <c r="G47" s="503"/>
      <c r="H47" s="503"/>
      <c r="I47" s="503"/>
      <c r="J47" s="503"/>
      <c r="K47" s="503"/>
    </row>
  </sheetData>
  <mergeCells count="11">
    <mergeCell ref="A46:K46"/>
    <mergeCell ref="A47:K47"/>
    <mergeCell ref="A1:K1"/>
    <mergeCell ref="D4:E4"/>
    <mergeCell ref="G4:H4"/>
    <mergeCell ref="J4:K4"/>
    <mergeCell ref="A25:K25"/>
    <mergeCell ref="D28:E28"/>
    <mergeCell ref="G28:H28"/>
    <mergeCell ref="J28:K28"/>
    <mergeCell ref="A22:K23"/>
  </mergeCells>
  <phoneticPr fontId="0" type="noConversion"/>
  <printOptions horizontalCentered="1"/>
  <pageMargins left="0.75" right="0.56999999999999995" top="1.25" bottom="0.5" header="0.5" footer="0.25"/>
  <pageSetup scale="88" orientation="portrait" r:id="rId1"/>
  <headerFooter alignWithMargins="0">
    <oddHeader>&amp;R&amp;"Times New Roman,Bold Italic"Pennsylvania Department of Revenue</oddHeader>
    <oddFooter>&amp;C&amp;12- 10 -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894979e-071d-413f-80dd-4a421b8d8215" xsi:nil="true"/>
  </documentManagement>
</p:properties>
</file>

<file path=customXml/itemProps1.xml><?xml version="1.0" encoding="utf-8"?>
<ds:datastoreItem xmlns:ds="http://schemas.openxmlformats.org/officeDocument/2006/customXml" ds:itemID="{232849C3-59F2-4CF3-B6EA-5E3B7755CDE3}"/>
</file>

<file path=customXml/itemProps2.xml><?xml version="1.0" encoding="utf-8"?>
<ds:datastoreItem xmlns:ds="http://schemas.openxmlformats.org/officeDocument/2006/customXml" ds:itemID="{FC2A93B5-9A95-432E-B5FF-87B0EAB904B5}"/>
</file>

<file path=customXml/itemProps3.xml><?xml version="1.0" encoding="utf-8"?>
<ds:datastoreItem xmlns:ds="http://schemas.openxmlformats.org/officeDocument/2006/customXml" ds:itemID="{EFE9A31A-E365-4F9C-94E2-F1F2F84A33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22</vt:lpstr>
      <vt:lpstr>Page 23</vt:lpstr>
      <vt:lpstr>Page 24</vt:lpstr>
      <vt:lpstr>Page 25</vt:lpstr>
      <vt:lpstr>Page 26</vt:lpstr>
      <vt:lpstr>Page 28</vt:lpstr>
      <vt:lpstr>Page 30</vt:lpstr>
      <vt:lpstr>'Page 10'!Print_Area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22'!Print_Area</vt:lpstr>
      <vt:lpstr>'Page 23'!Print_Area</vt:lpstr>
      <vt:lpstr>'Page 24'!Print_Area</vt:lpstr>
      <vt:lpstr>'Page 25'!Print_Area</vt:lpstr>
      <vt:lpstr>'Page 26'!Print_Area</vt:lpstr>
      <vt:lpstr>'Page 28'!Print_Area</vt:lpstr>
      <vt:lpstr>'Page 3'!Print_Area</vt:lpstr>
      <vt:lpstr>'Page 4'!Print_Area</vt:lpstr>
      <vt:lpstr>'Page 5'!Print_Area</vt:lpstr>
      <vt:lpstr>'Page 6'!Print_Area</vt:lpstr>
      <vt:lpstr>'Page 8'!Print_Area</vt:lpstr>
      <vt:lpstr>'Page 9'!Print_Area</vt:lpstr>
    </vt:vector>
  </TitlesOfParts>
  <Company>PA Dept. of Revenue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2015-16</dc:title>
  <dc:creator>Jeff Dircksen</dc:creator>
  <cp:keywords>The Statistical Supplement for the Pennsylvania Tax Compendium - Fiscal Year 2015-16</cp:keywords>
  <cp:lastModifiedBy>ckuhn</cp:lastModifiedBy>
  <cp:lastPrinted>2016-10-27T13:27:27Z</cp:lastPrinted>
  <dcterms:created xsi:type="dcterms:W3CDTF">1997-08-25T18:09:55Z</dcterms:created>
  <dcterms:modified xsi:type="dcterms:W3CDTF">2016-10-28T15:49:53Z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Statistical Supplement 2012-13.xlsx</vt:lpwstr>
  </property>
  <property fmtid="{D5CDD505-2E9C-101B-9397-08002B2CF9AE}" pid="3" name="ContentTypeId">
    <vt:lpwstr>0x010100E94AE54EF24B1C418FD4D4E572117030</vt:lpwstr>
  </property>
  <property fmtid="{D5CDD505-2E9C-101B-9397-08002B2CF9AE}" pid="4" name="Order">
    <vt:r8>318100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